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5270" windowHeight="6945" activeTab="0"/>
  </bookViews>
  <sheets>
    <sheet name="Work Plan 2015" sheetId="1" r:id="rId1"/>
    <sheet name="Sheet1" sheetId="2" r:id="rId2"/>
  </sheets>
  <externalReferences>
    <externalReference r:id="rId5"/>
  </externalReferences>
  <definedNames>
    <definedName name="_xlnm.Print_Area" localSheetId="0">'Work Plan 2015'!$A$1:$Q$82</definedName>
    <definedName name="Z_21178900_CA48_41FC_84FC_7286A466EFE9_.wvu.Cols" localSheetId="0" hidden="1">'Work Plan 2015'!#REF!</definedName>
  </definedNames>
  <calcPr fullCalcOnLoad="1"/>
</workbook>
</file>

<file path=xl/sharedStrings.xml><?xml version="1.0" encoding="utf-8"?>
<sst xmlns="http://schemas.openxmlformats.org/spreadsheetml/2006/main" count="308" uniqueCount="146">
  <si>
    <t>Responsible Party</t>
  </si>
  <si>
    <t>Estimated Budget (USD) </t>
  </si>
  <si>
    <t>Outcome 1: Ghana has an enabling environment in place for the transfer, production and regulation of the use of Renewable Energy Technologies in Ghana.</t>
  </si>
  <si>
    <t>Output 1.1</t>
  </si>
  <si>
    <t>Activity Result 1.1.1.: Review Chinese and Ghanaian RE policies and strategies to identify capacity building gaps and solutions to address them</t>
  </si>
  <si>
    <t>Ghana Energy Commission (GEC)</t>
  </si>
  <si>
    <t>X</t>
  </si>
  <si>
    <t>Travel</t>
  </si>
  <si>
    <t>GEC</t>
  </si>
  <si>
    <t> X</t>
  </si>
  <si>
    <t xml:space="preserve"> Subtotal 1.1.1.</t>
  </si>
  <si>
    <t>Activity Results 1.1.2: Draft and submit to Parliament the Renewable Energy Master Plan (REMP)</t>
  </si>
  <si>
    <t xml:space="preserve">Subtotal 1.1.2 </t>
  </si>
  <si>
    <t>Total Output 1.1</t>
  </si>
  <si>
    <t>Output 1.2</t>
  </si>
  <si>
    <t>Activity Results 1.2.1: Conduct in depth analysis of regulatory, technical, social and other barriers in Ghana and China currently hindering effective and widespread absorption of RET.</t>
  </si>
  <si>
    <t xml:space="preserve">Subtotal 1.2.1 </t>
  </si>
  <si>
    <t>Total Output 1.2</t>
  </si>
  <si>
    <t>TOTAL OUTCOME 1</t>
  </si>
  <si>
    <t>Outcome 2: Access to and use of relevant Renewable Energy Technologies (RETs) increased in Ghana.</t>
  </si>
  <si>
    <t>Output 2.1</t>
  </si>
  <si>
    <t xml:space="preserve">Subtotal 2.1.1 </t>
  </si>
  <si>
    <t xml:space="preserve">Subtotal 2.1.2 </t>
  </si>
  <si>
    <t>Total Output 2.1</t>
  </si>
  <si>
    <t>Total Outcome 3</t>
  </si>
  <si>
    <t xml:space="preserve">Outcome 4: Project management and coordination structures established </t>
  </si>
  <si>
    <t>Output 4.1</t>
  </si>
  <si>
    <t>Activity Result 4.1.1: Set up PMUs in both Ghana and China</t>
  </si>
  <si>
    <t>ACCA 21
/GEC</t>
  </si>
  <si>
    <t>Subtotal 4.1.1</t>
  </si>
  <si>
    <t>Subtotal 4.1.2</t>
  </si>
  <si>
    <t>Activity Result 4.1.3: Support project implementation</t>
  </si>
  <si>
    <t>Human Resources</t>
  </si>
  <si>
    <t>Communication</t>
  </si>
  <si>
    <t>Equipment</t>
  </si>
  <si>
    <t>UNDP Ghana/GEC</t>
  </si>
  <si>
    <t>Miscellaneous</t>
  </si>
  <si>
    <t>Subtotal 4.1.3</t>
  </si>
  <si>
    <t>Total Output 4.1</t>
  </si>
  <si>
    <t>TOTAL OUTCOME 4</t>
  </si>
  <si>
    <t>GRAND TOTAL</t>
  </si>
  <si>
    <t>Local Consultants</t>
  </si>
  <si>
    <t>Contractual Services /Companies</t>
  </si>
  <si>
    <t>Communication/publication</t>
  </si>
  <si>
    <t>Miscellaneous Expenses</t>
  </si>
  <si>
    <t>Salary Costs</t>
  </si>
  <si>
    <t>International Consultant</t>
  </si>
  <si>
    <t>Contractual services – Companies</t>
  </si>
  <si>
    <t>GEC</t>
  </si>
  <si>
    <r>
      <t xml:space="preserve">Sub-Activity 1: </t>
    </r>
    <r>
      <rPr>
        <sz val="9"/>
        <rFont val="Calibri"/>
        <family val="2"/>
      </rPr>
      <t>Conduct a desk review and surveys/interviews to identify barriers for RET Transfer</t>
    </r>
  </si>
  <si>
    <t>X</t>
  </si>
  <si>
    <r>
      <t>Sub-activity 2:</t>
    </r>
    <r>
      <rPr>
        <sz val="9"/>
        <rFont val="Calibri"/>
        <family val="2"/>
      </rPr>
      <t xml:space="preserve"> Establish PMU with required documentation and terms of reference</t>
    </r>
  </si>
  <si>
    <t>Cost of venue for workshop to review Chinese policies for 20 key Ghanaian participants for 1 day</t>
  </si>
  <si>
    <t>Chinese officials will travel to Ghana to provide clarifications on Chinese policies.</t>
  </si>
  <si>
    <t>2 return tickets Beijing-Accra-Beijing (2x$2,000) and 5 days DSA for 2 experts at $300</t>
  </si>
  <si>
    <t>One day workshop  to clarify Chinese policies to 30 key Ghanaian stakeholders for 1 day</t>
  </si>
  <si>
    <t>Local consultant (or team of consultant) to review Chinese policies: $300*20 man days</t>
  </si>
  <si>
    <t>One main workshop to review gaps and results for 50 participants for 1 day; 3 smaller workshops for consultant to meet specific groups of stakeholders.</t>
  </si>
  <si>
    <t>Local consultant to do gap analysis and review of implementation of Ghanaian policies: $300*40 man days</t>
  </si>
  <si>
    <t>Local consultant to identify solutions: $300*10 man days</t>
  </si>
  <si>
    <t>Travel for 5 Ghanaian experts to Accra: DSA ($300*5); transportation ($500)</t>
  </si>
  <si>
    <t>Travel for 5 Ghanaian experts to Accra: DSA ($300*5)</t>
  </si>
  <si>
    <t>There will be an initial phase to evaluate the status of current renewable energy facilities wind, solar, biomass/cookstoves, and hydro. This will form the baseline for the REMP.</t>
  </si>
  <si>
    <t>Team of consultants with one lead consultant and 4 sectoral consultants. Lump sum contract. Consultancy fees: $75,000 ($300*250 working days);  travel: $21,000 ($300 DSA and $300 fuel/car for 35 days in the field); $4,000 (miscellaneous costs).</t>
  </si>
  <si>
    <t>Cost of 10 stakeholder consultations to gather data and discuss issues related to the REMP for 15 people each: $15,000 ($100*15*10).</t>
  </si>
  <si>
    <t>4 working days to review the REMP (1 day per sector)</t>
  </si>
  <si>
    <t>Reduced DSA for 30 participants for 4 days: $7,000; cost of air ticket for two chinese experts: $4,000 ($2,000*2); DSA for 2 Chinese experts for 5 days ($200*5*2)</t>
  </si>
  <si>
    <t>Cost of conference package for 40 people for 4 days outside Accra ($150*40*4)</t>
  </si>
  <si>
    <t>Hiring of a consultancy team (at least two consultants with survey assistants): $21,000 ($300*70 man days)</t>
  </si>
  <si>
    <t>Cost of meetings led by Ghanaian research institutions to develop the criteria and standards.</t>
  </si>
  <si>
    <t>Cost of equipment for research institutions needed to develop the criteria (e.g. testing facility)</t>
  </si>
  <si>
    <t>Cost of consultants to conduct feasibility studies in 2-3 pre-shortlisted sites for each technology: $25,800 fees ($300*86 man days); $14,000 field trips (28 days, $200 per diem, $300 fuel/vehicle); $200 incidentals</t>
  </si>
  <si>
    <t>Travel of 2 Government or research representatives to go to the field with consultants: $11,200 oer diem ($200*28*2)</t>
  </si>
  <si>
    <t>Equipment to facilitate field work.</t>
  </si>
  <si>
    <t>TOTAL OUTCOME 2</t>
  </si>
  <si>
    <t>Salary of project manager: $86,400 ($1,800*48 months); Salary of project assistant: $33,600 ($700*48 months); $20,000 (contribution to salary of UNDP staff)</t>
  </si>
  <si>
    <t>Cost of project related communication material and publicity</t>
  </si>
  <si>
    <t>Cost of IT equipment (laptops, printer) and furniture for PMU in Ghana</t>
  </si>
  <si>
    <t>Cost of travel of members of project team to conduct surveys with consultant: DSA: $3,000 ($300*5days*2 people); transportation: $1,500 ($300*5days)</t>
  </si>
  <si>
    <t>This activity will be jointly done with the on-site investigation, because some criteria are specific to the location where the equipment will be.</t>
  </si>
  <si>
    <t>4 Chinese consultants to support Ghanaian research institutions to develop standards and criteria, 20 days each (5 before Gh, 10 in Gh, 5 after Gh), lump-sum contract: $24,000 fees ($300*4*25); $8,000 air ticket ($2,000*4); $10,000 DSA ($250*4*10). This is related to the on-site investigation too.</t>
  </si>
  <si>
    <t>Local Consultants</t>
  </si>
  <si>
    <t>We can short-list 3 sites per technology and conduct feasibility study to do the final selection.</t>
  </si>
  <si>
    <t>Cost of travel for two members of project team to go to the field with consultants: $21,000 ($300*2people*35 days in the field)</t>
  </si>
  <si>
    <t>PROJECT BUDGET</t>
  </si>
  <si>
    <t>Award ID</t>
  </si>
  <si>
    <t>Project ID</t>
  </si>
  <si>
    <t>Business Unit</t>
  </si>
  <si>
    <t>Project Title</t>
  </si>
  <si>
    <t>CHINA-GHANA SOUTH-SOUTH COOPERATION ON RENEWABLE ENERGY TECHNOLOGY TRANSFER</t>
  </si>
  <si>
    <t>Outcome/Atlas Activity</t>
  </si>
  <si>
    <t>Fund ID</t>
  </si>
  <si>
    <t>Donor Name</t>
  </si>
  <si>
    <t>Account  
Code</t>
  </si>
  <si>
    <t>Budget Description</t>
  </si>
  <si>
    <t>Amount Year 1 (USD)</t>
  </si>
  <si>
    <t>Amount Year 2 (USD)</t>
  </si>
  <si>
    <t>Amount Year 3 (USD)</t>
  </si>
  <si>
    <t>Amount Year 4 (USD)</t>
  </si>
  <si>
    <t>Total (USD)</t>
  </si>
  <si>
    <t>Outcome 1</t>
  </si>
  <si>
    <t>Total Outcome 1</t>
  </si>
  <si>
    <t>Outcome 2</t>
  </si>
  <si>
    <t>Total Outcome 2</t>
  </si>
  <si>
    <t xml:space="preserve">Outcome 3 </t>
  </si>
  <si>
    <t>Outcome 4</t>
  </si>
  <si>
    <t>Total Outcome 4</t>
  </si>
  <si>
    <t xml:space="preserve">Equipment </t>
  </si>
  <si>
    <t>Communication/ publication</t>
  </si>
  <si>
    <t>GHA10</t>
  </si>
  <si>
    <t>00082764</t>
  </si>
  <si>
    <t>00091534</t>
  </si>
  <si>
    <t>GHANA ENERGY COMMISSION</t>
  </si>
  <si>
    <t>11906
(Danish Government)</t>
  </si>
  <si>
    <t>Implementing Partner</t>
  </si>
  <si>
    <t>GMS (8% OF TOTAL PROJECT BUDGET*)</t>
  </si>
  <si>
    <t>Ghana</t>
  </si>
  <si>
    <t>* Total project budget (excluding GMS)</t>
  </si>
  <si>
    <t>GHANA PROJECT TOTAL</t>
  </si>
  <si>
    <t xml:space="preserve">Output </t>
  </si>
  <si>
    <t>One main workshop to review gaps and results for 50 participants for 1 day; 3 smaller workshops for consultant to meet specific groups of stakeholders.  Conduct 3 day workshop</t>
  </si>
  <si>
    <t>Justification/Remarks</t>
  </si>
  <si>
    <t>Preparatory phase to collect data. A consultant to collect data from China, distill documents and brief key Ghanaian stakeholders on Chinese policy.</t>
  </si>
  <si>
    <t>Consultant to review status of implementation of RE Policy, RE Act (with focus on non-grid connected RE) and other related documents. One workshop for one day for 50 participants to review results gathered by the consultant. Activity 1,2 and 3 combined into one workshop</t>
  </si>
  <si>
    <r>
      <t xml:space="preserve">Sub-activity 1: </t>
    </r>
    <r>
      <rPr>
        <sz val="9"/>
        <rFont val="Calibri"/>
        <family val="2"/>
      </rPr>
      <t xml:space="preserve">Conduct workshops in Ghana for Stakeholders on China and Ghana’s Renewable Energy policy </t>
    </r>
  </si>
  <si>
    <r>
      <rPr>
        <b/>
        <sz val="9"/>
        <rFont val="Calibri"/>
        <family val="2"/>
      </rPr>
      <t xml:space="preserve">Sub-activity 2: </t>
    </r>
    <r>
      <rPr>
        <sz val="9"/>
        <rFont val="Calibri"/>
        <family val="2"/>
      </rPr>
      <t>Joint review Renewable Energy policies in Ghana</t>
    </r>
  </si>
  <si>
    <r>
      <t>Sub-activity 3:</t>
    </r>
    <r>
      <rPr>
        <sz val="9"/>
        <rFont val="Calibri"/>
        <family val="2"/>
      </rPr>
      <t xml:space="preserve"> Conduct gaps analysis through stakeholder consultations and seminars</t>
    </r>
  </si>
  <si>
    <r>
      <t xml:space="preserve">Sub-activity 4: </t>
    </r>
    <r>
      <rPr>
        <sz val="9"/>
        <rFont val="Calibri"/>
        <family val="2"/>
      </rPr>
      <t>Organize workshop/seminars to identify solutions to address the identified gaps</t>
    </r>
  </si>
  <si>
    <r>
      <t xml:space="preserve">Sub-activity 1: </t>
    </r>
    <r>
      <rPr>
        <sz val="9"/>
        <rFont val="Calibri"/>
        <family val="2"/>
      </rPr>
      <t xml:space="preserve">Develop Renewable Energy Master Plan based on Ghana’s National RE Strategies </t>
    </r>
  </si>
  <si>
    <r>
      <t xml:space="preserve">Sub-activity 2: </t>
    </r>
    <r>
      <rPr>
        <sz val="9"/>
        <rFont val="Calibri"/>
        <family val="2"/>
      </rPr>
      <t>Conduct multi-stakeholder consultation to review the Plan</t>
    </r>
  </si>
  <si>
    <r>
      <t>Activity Result 2.1.1: Selection and adaptation of appropriate RETs to be transferred</t>
    </r>
    <r>
      <rPr>
        <sz val="9"/>
        <rFont val="Calibri"/>
        <family val="2"/>
      </rPr>
      <t xml:space="preserve"> </t>
    </r>
  </si>
  <si>
    <r>
      <t>Sub-activity 1:</t>
    </r>
    <r>
      <rPr>
        <sz val="9"/>
        <rFont val="Calibri"/>
        <family val="2"/>
      </rPr>
      <t xml:space="preserve">  Develop criteria and standards for the selection of appropriate Renewable Energy Technologies </t>
    </r>
  </si>
  <si>
    <r>
      <t>Activity Result 2.1.2: Facilities to receive, test, demonstrate and exhibit equipment and publish performance results</t>
    </r>
    <r>
      <rPr>
        <sz val="9"/>
        <rFont val="Calibri"/>
        <family val="2"/>
      </rPr>
      <t xml:space="preserve"> </t>
    </r>
  </si>
  <si>
    <r>
      <t>Sub-activity 1:</t>
    </r>
    <r>
      <rPr>
        <sz val="9"/>
        <rFont val="Calibri"/>
        <family val="2"/>
      </rPr>
      <t xml:space="preserve">  On-site investigation and feasibility study to select facilities for demonstration</t>
    </r>
  </si>
  <si>
    <r>
      <t>Sub-activity 1:</t>
    </r>
    <r>
      <rPr>
        <sz val="9"/>
        <rFont val="Calibri"/>
        <family val="2"/>
      </rPr>
      <t xml:space="preserve"> Prepare stakeholder list and identify PMU members</t>
    </r>
  </si>
  <si>
    <r>
      <t>Sub-activity 3:</t>
    </r>
    <r>
      <rPr>
        <sz val="9"/>
        <rFont val="Calibri"/>
        <family val="2"/>
      </rPr>
      <t xml:space="preserve"> Convene regular meetings for work plans, project monitoring, implementation and other discussions</t>
    </r>
  </si>
  <si>
    <r>
      <t>Sub-activity 1:</t>
    </r>
    <r>
      <rPr>
        <sz val="9"/>
        <rFont val="Calibri"/>
        <family val="2"/>
      </rPr>
      <t xml:space="preserve"> Prepare stakeholder list and identify PSC members</t>
    </r>
  </si>
  <si>
    <r>
      <t>Sub-activity 2:</t>
    </r>
    <r>
      <rPr>
        <sz val="9"/>
        <rFont val="Calibri"/>
        <family val="2"/>
      </rPr>
      <t xml:space="preserve"> Establish PSC with required documentation and terms of reference</t>
    </r>
  </si>
  <si>
    <r>
      <t>Sub-activity 3:</t>
    </r>
    <r>
      <rPr>
        <sz val="9"/>
        <rFont val="Calibri"/>
        <family val="2"/>
      </rPr>
      <t xml:space="preserve"> Hold PSC meetings to review project plans and reports</t>
    </r>
  </si>
  <si>
    <t>UNDP Ghana./GEC</t>
  </si>
  <si>
    <t>Activities</t>
  </si>
  <si>
    <t>2015
Quarter
1       2       3       4</t>
  </si>
  <si>
    <t>Miscellaneous costs for project management and coordination.</t>
  </si>
  <si>
    <t xml:space="preserve">Activity Result 4.1.2: Set up PSCs for Ghana -China project </t>
  </si>
  <si>
    <t>Miscellaneous expenses for PSC meetings</t>
  </si>
  <si>
    <t>TOTAL 2015 BUDGET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</si>
</sst>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h:mm:ss\ AM/PM"/>
    <numFmt numFmtId="177" formatCode="#,##0.00_ "/>
    <numFmt numFmtId="178" formatCode="#,##0.000_ "/>
    <numFmt numFmtId="179" formatCode="#,##0.0_ 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</numFmts>
  <fonts count="56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宋体"/>
      <family val="0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1"/>
      <color indexed="20"/>
      <name val="Calibri"/>
      <family val="2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color indexed="8"/>
      <name val="Cambria"/>
      <family val="1"/>
    </font>
    <font>
      <i/>
      <sz val="9"/>
      <name val="Calibri"/>
      <family val="2"/>
    </font>
    <font>
      <sz val="11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theme="11"/>
      <name val="Calibri"/>
      <family val="2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2"/>
    </font>
    <font>
      <sz val="9"/>
      <color rgb="FF000000"/>
      <name val="Cambria"/>
      <family val="1"/>
    </font>
    <font>
      <b/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right"/>
    </xf>
    <xf numFmtId="3" fontId="54" fillId="0" borderId="10" xfId="0" applyNumberFormat="1" applyFont="1" applyBorder="1" applyAlignment="1">
      <alignment horizontal="right" vertical="top" wrapText="1"/>
    </xf>
    <xf numFmtId="3" fontId="3" fillId="34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 wrapText="1"/>
    </xf>
    <xf numFmtId="3" fontId="55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" fillId="35" borderId="0" xfId="0" applyFont="1" applyFill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 horizontal="left"/>
    </xf>
    <xf numFmtId="0" fontId="2" fillId="0" borderId="10" xfId="0" applyFont="1" applyBorder="1" applyAlignment="1" quotePrefix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34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center" wrapText="1"/>
    </xf>
    <xf numFmtId="0" fontId="29" fillId="7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right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5" fillId="37" borderId="12" xfId="0" applyFont="1" applyFill="1" applyBorder="1" applyAlignment="1">
      <alignment horizontal="left" vertical="center" wrapText="1"/>
    </xf>
    <xf numFmtId="0" fontId="29" fillId="7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wrapText="1"/>
    </xf>
    <xf numFmtId="0" fontId="29" fillId="7" borderId="10" xfId="0" applyFont="1" applyFill="1" applyBorder="1" applyAlignment="1">
      <alignment vertical="top" wrapText="1"/>
    </xf>
    <xf numFmtId="0" fontId="5" fillId="38" borderId="12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30" fillId="3" borderId="10" xfId="0" applyFont="1" applyFill="1" applyBorder="1" applyAlignment="1">
      <alignment/>
    </xf>
    <xf numFmtId="0" fontId="30" fillId="39" borderId="10" xfId="0" applyFont="1" applyFill="1" applyBorder="1" applyAlignment="1">
      <alignment/>
    </xf>
    <xf numFmtId="0" fontId="30" fillId="36" borderId="10" xfId="0" applyFont="1" applyFill="1" applyBorder="1" applyAlignment="1">
      <alignment/>
    </xf>
    <xf numFmtId="0" fontId="30" fillId="12" borderId="10" xfId="0" applyFont="1" applyFill="1" applyBorder="1" applyAlignment="1">
      <alignment/>
    </xf>
    <xf numFmtId="0" fontId="30" fillId="13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0" fillId="14" borderId="10" xfId="0" applyFont="1" applyFill="1" applyBorder="1" applyAlignment="1">
      <alignment/>
    </xf>
    <xf numFmtId="3" fontId="6" fillId="10" borderId="10" xfId="0" applyNumberFormat="1" applyFont="1" applyFill="1" applyBorder="1" applyAlignment="1">
      <alignment horizontal="right" vertical="center" wrapText="1"/>
    </xf>
    <xf numFmtId="3" fontId="6" fillId="36" borderId="10" xfId="0" applyNumberFormat="1" applyFont="1" applyFill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/>
    </xf>
    <xf numFmtId="3" fontId="6" fillId="12" borderId="10" xfId="0" applyNumberFormat="1" applyFont="1" applyFill="1" applyBorder="1" applyAlignment="1">
      <alignment horizontal="right" vertical="center" wrapText="1"/>
    </xf>
    <xf numFmtId="3" fontId="6" fillId="39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justify" vertical="center" wrapText="1"/>
    </xf>
    <xf numFmtId="3" fontId="5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left" vertical="center"/>
    </xf>
    <xf numFmtId="3" fontId="6" fillId="3" borderId="10" xfId="0" applyNumberFormat="1" applyFont="1" applyFill="1" applyBorder="1" applyAlignment="1">
      <alignment horizontal="right" vertical="center" wrapText="1"/>
    </xf>
    <xf numFmtId="0" fontId="5" fillId="38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30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justify" wrapText="1"/>
    </xf>
    <xf numFmtId="3" fontId="6" fillId="40" borderId="10" xfId="0" applyNumberFormat="1" applyFont="1" applyFill="1" applyBorder="1" applyAlignment="1">
      <alignment horizontal="right" wrapText="1"/>
    </xf>
    <xf numFmtId="3" fontId="6" fillId="14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6" fillId="13" borderId="10" xfId="0" applyNumberFormat="1" applyFont="1" applyFill="1" applyBorder="1" applyAlignment="1">
      <alignment horizontal="right" wrapText="1"/>
    </xf>
    <xf numFmtId="3" fontId="6" fillId="3" borderId="10" xfId="0" applyNumberFormat="1" applyFont="1" applyFill="1" applyBorder="1" applyAlignment="1">
      <alignment horizontal="right" wrapText="1"/>
    </xf>
    <xf numFmtId="0" fontId="5" fillId="0" borderId="15" xfId="0" applyFont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right" wrapText="1"/>
    </xf>
    <xf numFmtId="0" fontId="5" fillId="41" borderId="10" xfId="0" applyFont="1" applyFill="1" applyBorder="1" applyAlignment="1">
      <alignment horizontal="right" vertical="center" wrapText="1"/>
    </xf>
    <xf numFmtId="0" fontId="6" fillId="41" borderId="10" xfId="0" applyFont="1" applyFill="1" applyBorder="1" applyAlignment="1">
      <alignment horizontal="justify" vertical="center" wrapText="1"/>
    </xf>
    <xf numFmtId="3" fontId="5" fillId="41" borderId="10" xfId="0" applyNumberFormat="1" applyFont="1" applyFill="1" applyBorder="1" applyAlignment="1">
      <alignment horizontal="right" vertical="center" wrapText="1"/>
    </xf>
    <xf numFmtId="0" fontId="6" fillId="41" borderId="10" xfId="0" applyFont="1" applyFill="1" applyBorder="1" applyAlignment="1">
      <alignment horizontal="center" vertical="center"/>
    </xf>
    <xf numFmtId="0" fontId="30" fillId="41" borderId="10" xfId="0" applyFont="1" applyFill="1" applyBorder="1" applyAlignment="1">
      <alignment/>
    </xf>
    <xf numFmtId="0" fontId="31" fillId="3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top" wrapText="1"/>
    </xf>
    <xf numFmtId="0" fontId="5" fillId="42" borderId="10" xfId="0" applyFont="1" applyFill="1" applyBorder="1" applyAlignment="1">
      <alignment horizontal="right" vertical="center" wrapText="1"/>
    </xf>
    <xf numFmtId="0" fontId="6" fillId="42" borderId="10" xfId="0" applyFont="1" applyFill="1" applyBorder="1" applyAlignment="1">
      <alignment horizontal="justify" vertical="center" wrapText="1"/>
    </xf>
    <xf numFmtId="3" fontId="5" fillId="42" borderId="10" xfId="0" applyNumberFormat="1" applyFont="1" applyFill="1" applyBorder="1" applyAlignment="1">
      <alignment horizontal="right" vertical="center" wrapText="1"/>
    </xf>
    <xf numFmtId="0" fontId="6" fillId="42" borderId="10" xfId="0" applyFont="1" applyFill="1" applyBorder="1" applyAlignment="1">
      <alignment horizontal="center" vertical="center"/>
    </xf>
    <xf numFmtId="0" fontId="30" fillId="42" borderId="10" xfId="0" applyFont="1" applyFill="1" applyBorder="1" applyAlignment="1">
      <alignment/>
    </xf>
    <xf numFmtId="0" fontId="5" fillId="36" borderId="10" xfId="0" applyFont="1" applyFill="1" applyBorder="1" applyAlignment="1">
      <alignment horizontal="right" vertical="top" wrapText="1"/>
    </xf>
    <xf numFmtId="0" fontId="6" fillId="36" borderId="10" xfId="0" applyFont="1" applyFill="1" applyBorder="1" applyAlignment="1">
      <alignment horizontal="justify" vertical="top" wrapText="1"/>
    </xf>
    <xf numFmtId="3" fontId="5" fillId="36" borderId="10" xfId="0" applyNumberFormat="1" applyFont="1" applyFill="1" applyBorder="1" applyAlignment="1">
      <alignment horizontal="right" vertical="top" wrapText="1"/>
    </xf>
    <xf numFmtId="0" fontId="5" fillId="36" borderId="10" xfId="0" applyFont="1" applyFill="1" applyBorder="1" applyAlignment="1">
      <alignment horizontal="right" wrapText="1"/>
    </xf>
    <xf numFmtId="0" fontId="6" fillId="36" borderId="10" xfId="0" applyFont="1" applyFill="1" applyBorder="1" applyAlignment="1">
      <alignment horizontal="justify" wrapText="1"/>
    </xf>
    <xf numFmtId="3" fontId="5" fillId="36" borderId="10" xfId="0" applyNumberFormat="1" applyFont="1" applyFill="1" applyBorder="1" applyAlignment="1">
      <alignment horizontal="right" wrapText="1"/>
    </xf>
    <xf numFmtId="0" fontId="6" fillId="41" borderId="10" xfId="0" applyFont="1" applyFill="1" applyBorder="1" applyAlignment="1">
      <alignment horizontal="justify" wrapText="1"/>
    </xf>
    <xf numFmtId="3" fontId="5" fillId="41" borderId="10" xfId="0" applyNumberFormat="1" applyFont="1" applyFill="1" applyBorder="1" applyAlignment="1">
      <alignment horizontal="right" wrapText="1"/>
    </xf>
    <xf numFmtId="0" fontId="5" fillId="42" borderId="10" xfId="0" applyFont="1" applyFill="1" applyBorder="1" applyAlignment="1">
      <alignment horizontal="right" vertical="top" wrapText="1"/>
    </xf>
    <xf numFmtId="0" fontId="6" fillId="42" borderId="10" xfId="0" applyFont="1" applyFill="1" applyBorder="1" applyAlignment="1">
      <alignment horizontal="justify" wrapText="1"/>
    </xf>
    <xf numFmtId="3" fontId="5" fillId="42" borderId="10" xfId="0" applyNumberFormat="1" applyFont="1" applyFill="1" applyBorder="1" applyAlignment="1">
      <alignment horizontal="right" vertical="top" wrapText="1"/>
    </xf>
    <xf numFmtId="0" fontId="5" fillId="43" borderId="11" xfId="0" applyFont="1" applyFill="1" applyBorder="1" applyAlignment="1">
      <alignment horizontal="left" vertical="center" wrapText="1"/>
    </xf>
    <xf numFmtId="0" fontId="5" fillId="43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top" wrapText="1"/>
    </xf>
    <xf numFmtId="0" fontId="5" fillId="44" borderId="16" xfId="0" applyFont="1" applyFill="1" applyBorder="1" applyAlignment="1">
      <alignment horizontal="justify" vertical="top" wrapText="1"/>
    </xf>
    <xf numFmtId="0" fontId="32" fillId="39" borderId="17" xfId="0" applyFont="1" applyFill="1" applyBorder="1" applyAlignment="1">
      <alignment horizontal="center" vertical="center" wrapText="1"/>
    </xf>
    <xf numFmtId="0" fontId="32" fillId="39" borderId="18" xfId="0" applyFont="1" applyFill="1" applyBorder="1" applyAlignment="1">
      <alignment horizontal="center" vertical="center" wrapText="1"/>
    </xf>
    <xf numFmtId="0" fontId="32" fillId="39" borderId="19" xfId="0" applyFont="1" applyFill="1" applyBorder="1" applyAlignment="1">
      <alignment horizontal="center" vertical="center" wrapText="1"/>
    </xf>
    <xf numFmtId="0" fontId="33" fillId="39" borderId="17" xfId="0" applyFont="1" applyFill="1" applyBorder="1" applyAlignment="1">
      <alignment horizontal="center" vertical="center" wrapText="1"/>
    </xf>
    <xf numFmtId="0" fontId="32" fillId="39" borderId="20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 applyProtection="1">
      <alignment horizontal="left" vertical="center" wrapText="1"/>
      <protection locked="0"/>
    </xf>
    <xf numFmtId="0" fontId="5" fillId="38" borderId="22" xfId="0" applyFont="1" applyFill="1" applyBorder="1" applyAlignment="1" applyProtection="1">
      <alignment horizontal="left" vertical="center" wrapText="1"/>
      <protection locked="0"/>
    </xf>
    <xf numFmtId="0" fontId="5" fillId="45" borderId="23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6" fillId="36" borderId="24" xfId="0" applyFont="1" applyFill="1" applyBorder="1" applyAlignment="1">
      <alignment horizontal="left" vertical="top" wrapText="1"/>
    </xf>
    <xf numFmtId="0" fontId="6" fillId="41" borderId="24" xfId="0" applyFont="1" applyFill="1" applyBorder="1" applyAlignment="1">
      <alignment horizontal="left" vertical="top" wrapText="1"/>
    </xf>
    <xf numFmtId="0" fontId="30" fillId="0" borderId="25" xfId="0" applyFont="1" applyBorder="1" applyAlignment="1">
      <alignment/>
    </xf>
    <xf numFmtId="3" fontId="6" fillId="42" borderId="24" xfId="0" applyNumberFormat="1" applyFont="1" applyFill="1" applyBorder="1" applyAlignment="1">
      <alignment horizontal="left" vertical="top" wrapText="1"/>
    </xf>
    <xf numFmtId="0" fontId="5" fillId="38" borderId="21" xfId="0" applyFont="1" applyFill="1" applyBorder="1" applyAlignment="1">
      <alignment horizontal="left" vertical="center"/>
    </xf>
    <xf numFmtId="0" fontId="5" fillId="38" borderId="22" xfId="0" applyFont="1" applyFill="1" applyBorder="1" applyAlignment="1">
      <alignment horizontal="left" vertical="center"/>
    </xf>
    <xf numFmtId="0" fontId="6" fillId="42" borderId="24" xfId="0" applyFont="1" applyFill="1" applyBorder="1" applyAlignment="1">
      <alignment horizontal="left" vertical="top" wrapText="1"/>
    </xf>
    <xf numFmtId="0" fontId="5" fillId="38" borderId="21" xfId="0" applyFont="1" applyFill="1" applyBorder="1" applyAlignment="1">
      <alignment horizontal="left" vertical="center" wrapText="1"/>
    </xf>
    <xf numFmtId="0" fontId="5" fillId="38" borderId="22" xfId="0" applyFont="1" applyFill="1" applyBorder="1" applyAlignment="1">
      <alignment horizontal="left" vertical="center" wrapText="1"/>
    </xf>
    <xf numFmtId="0" fontId="5" fillId="43" borderId="22" xfId="0" applyFont="1" applyFill="1" applyBorder="1" applyAlignment="1">
      <alignment horizontal="left" vertical="center" wrapText="1"/>
    </xf>
    <xf numFmtId="0" fontId="30" fillId="36" borderId="24" xfId="0" applyFont="1" applyFill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5" fillId="46" borderId="21" xfId="0" applyFont="1" applyFill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0" fillId="0" borderId="27" xfId="0" applyFont="1" applyBorder="1" applyAlignment="1">
      <alignment horizontal="right"/>
    </xf>
    <xf numFmtId="0" fontId="50" fillId="0" borderId="27" xfId="0" applyFont="1" applyBorder="1" applyAlignment="1">
      <alignment/>
    </xf>
    <xf numFmtId="3" fontId="50" fillId="0" borderId="27" xfId="0" applyNumberFormat="1" applyFon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/>
    </xf>
    <xf numFmtId="0" fontId="52" fillId="0" borderId="28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olo.d.stella\Documents\China-Ghana%20cooperation\China-Ghana%20project%20-%20Ghana%20Atlas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 Plan"/>
      <sheetName val="Budget"/>
    </sheetNames>
    <sheetDataSet>
      <sheetData sheetId="0">
        <row r="70">
          <cell r="AE70">
            <v>142000</v>
          </cell>
          <cell r="AF70">
            <v>19200</v>
          </cell>
          <cell r="AG70">
            <v>0</v>
          </cell>
          <cell r="AH70">
            <v>0</v>
          </cell>
        </row>
        <row r="71">
          <cell r="AE71">
            <v>49000</v>
          </cell>
          <cell r="AF71">
            <v>10300</v>
          </cell>
          <cell r="AG71">
            <v>6400</v>
          </cell>
          <cell r="AH71">
            <v>0</v>
          </cell>
        </row>
        <row r="72">
          <cell r="AE72">
            <v>64000</v>
          </cell>
          <cell r="AF72">
            <v>49000</v>
          </cell>
          <cell r="AG72">
            <v>3000</v>
          </cell>
          <cell r="AH72">
            <v>0</v>
          </cell>
        </row>
        <row r="73">
          <cell r="AE73">
            <v>0</v>
          </cell>
          <cell r="AF73">
            <v>16000</v>
          </cell>
          <cell r="AG73">
            <v>6000</v>
          </cell>
          <cell r="AH73">
            <v>0</v>
          </cell>
        </row>
        <row r="74">
          <cell r="AE74">
            <v>8000</v>
          </cell>
          <cell r="AF74">
            <v>4700</v>
          </cell>
          <cell r="AG74">
            <v>400</v>
          </cell>
          <cell r="AH74">
            <v>0</v>
          </cell>
        </row>
        <row r="162">
          <cell r="AE162">
            <v>26000</v>
          </cell>
          <cell r="AF162">
            <v>56000</v>
          </cell>
          <cell r="AG162">
            <v>29500</v>
          </cell>
          <cell r="AH162">
            <v>38400</v>
          </cell>
        </row>
        <row r="163">
          <cell r="AE163">
            <v>5000</v>
          </cell>
          <cell r="AF163">
            <v>43700</v>
          </cell>
          <cell r="AG163">
            <v>68250</v>
          </cell>
          <cell r="AH163">
            <v>38500</v>
          </cell>
        </row>
        <row r="164">
          <cell r="AE164">
            <v>4000</v>
          </cell>
          <cell r="AF164">
            <v>303500</v>
          </cell>
          <cell r="AG164">
            <v>154000</v>
          </cell>
          <cell r="AH164">
            <v>36000</v>
          </cell>
        </row>
        <row r="165">
          <cell r="AE165">
            <v>27000</v>
          </cell>
          <cell r="AF165">
            <v>53000</v>
          </cell>
          <cell r="AG165">
            <v>10000</v>
          </cell>
          <cell r="AH165">
            <v>5000</v>
          </cell>
        </row>
        <row r="166">
          <cell r="AE166">
            <v>0</v>
          </cell>
          <cell r="AF166">
            <v>200</v>
          </cell>
          <cell r="AG166">
            <v>3900</v>
          </cell>
          <cell r="AH166">
            <v>3400</v>
          </cell>
        </row>
        <row r="167">
          <cell r="AE167">
            <v>2800</v>
          </cell>
          <cell r="AF167">
            <v>15000</v>
          </cell>
          <cell r="AG167">
            <v>7250</v>
          </cell>
          <cell r="AH167">
            <v>5600</v>
          </cell>
        </row>
        <row r="298">
          <cell r="AE298">
            <v>0</v>
          </cell>
          <cell r="AF298">
            <v>0</v>
          </cell>
          <cell r="AG298">
            <v>50000</v>
          </cell>
          <cell r="AH298">
            <v>0</v>
          </cell>
        </row>
        <row r="299">
          <cell r="AE299">
            <v>35000</v>
          </cell>
          <cell r="AF299">
            <v>35000</v>
          </cell>
          <cell r="AG299">
            <v>35000</v>
          </cell>
          <cell r="AH299">
            <v>35000</v>
          </cell>
        </row>
        <row r="300">
          <cell r="AE300">
            <v>0</v>
          </cell>
          <cell r="AF300">
            <v>0</v>
          </cell>
          <cell r="AG300">
            <v>13000</v>
          </cell>
          <cell r="AH300">
            <v>0</v>
          </cell>
        </row>
        <row r="301">
          <cell r="AE301">
            <v>7000</v>
          </cell>
          <cell r="AF301">
            <v>1000</v>
          </cell>
          <cell r="AG301">
            <v>1000</v>
          </cell>
          <cell r="AH301">
            <v>1000</v>
          </cell>
        </row>
        <row r="302">
          <cell r="AE302">
            <v>1250</v>
          </cell>
          <cell r="AF302">
            <v>1250</v>
          </cell>
          <cell r="AG302">
            <v>1250</v>
          </cell>
          <cell r="AH302">
            <v>1250</v>
          </cell>
        </row>
        <row r="303">
          <cell r="AE303">
            <v>8768.5</v>
          </cell>
          <cell r="AF303">
            <v>7250</v>
          </cell>
          <cell r="AG303">
            <v>7250</v>
          </cell>
          <cell r="AH303">
            <v>7250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Q1" sqref="Q1"/>
    </sheetView>
  </sheetViews>
  <sheetFormatPr defaultColWidth="9.140625" defaultRowHeight="13.5" customHeight="1"/>
  <cols>
    <col min="1" max="1" width="1.28515625" style="0" hidden="1" customWidth="1"/>
    <col min="2" max="2" width="8.7109375" style="0" customWidth="1"/>
    <col min="3" max="3" width="35.140625" style="0" customWidth="1"/>
    <col min="4" max="4" width="6.57421875" style="0" customWidth="1"/>
    <col min="5" max="5" width="9.8515625" style="0" customWidth="1"/>
    <col min="6" max="8" width="4.00390625" style="4" customWidth="1"/>
    <col min="9" max="9" width="3.7109375" style="4" customWidth="1"/>
    <col min="10" max="10" width="12.140625" style="6" hidden="1" customWidth="1"/>
    <col min="11" max="11" width="17.421875" style="6" hidden="1" customWidth="1"/>
    <col min="12" max="12" width="10.421875" style="6" hidden="1" customWidth="1"/>
    <col min="13" max="13" width="13.57421875" style="6" hidden="1" customWidth="1"/>
    <col min="14" max="14" width="14.57421875" style="6" hidden="1" customWidth="1"/>
    <col min="15" max="15" width="12.28125" style="6" hidden="1" customWidth="1"/>
    <col min="16" max="16" width="16.28125" style="5" hidden="1" customWidth="1"/>
    <col min="17" max="17" width="76.421875" style="7" customWidth="1"/>
  </cols>
  <sheetData>
    <row r="1" spans="1:17" ht="54.75" customHeight="1">
      <c r="A1" s="113"/>
      <c r="B1" s="114" t="s">
        <v>119</v>
      </c>
      <c r="C1" s="114" t="s">
        <v>140</v>
      </c>
      <c r="D1" s="114" t="s">
        <v>0</v>
      </c>
      <c r="E1" s="114" t="s">
        <v>1</v>
      </c>
      <c r="F1" s="115" t="s">
        <v>141</v>
      </c>
      <c r="G1" s="116"/>
      <c r="H1" s="116"/>
      <c r="I1" s="116"/>
      <c r="J1" s="117" t="s">
        <v>34</v>
      </c>
      <c r="K1" s="117" t="s">
        <v>42</v>
      </c>
      <c r="L1" s="117" t="s">
        <v>44</v>
      </c>
      <c r="M1" s="117" t="s">
        <v>7</v>
      </c>
      <c r="N1" s="117" t="s">
        <v>43</v>
      </c>
      <c r="O1" s="117" t="s">
        <v>41</v>
      </c>
      <c r="P1" s="117" t="s">
        <v>45</v>
      </c>
      <c r="Q1" s="118" t="s">
        <v>121</v>
      </c>
    </row>
    <row r="2" spans="1:17" ht="31.5" customHeight="1">
      <c r="A2" s="119" t="s">
        <v>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120"/>
    </row>
    <row r="3" spans="1:17" ht="21" customHeight="1">
      <c r="A3" s="121"/>
      <c r="B3" s="70" t="s">
        <v>3</v>
      </c>
      <c r="C3" s="45" t="s">
        <v>4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122"/>
    </row>
    <row r="4" spans="1:17" ht="58.5" customHeight="1">
      <c r="A4" s="121"/>
      <c r="B4" s="71"/>
      <c r="C4" s="42" t="s">
        <v>124</v>
      </c>
      <c r="D4" s="52" t="s">
        <v>5</v>
      </c>
      <c r="E4" s="53">
        <f>SUM(E5:E7)</f>
        <v>9000</v>
      </c>
      <c r="F4" s="54" t="s">
        <v>6</v>
      </c>
      <c r="G4" s="54" t="s">
        <v>6</v>
      </c>
      <c r="H4" s="54"/>
      <c r="I4" s="54"/>
      <c r="J4" s="55"/>
      <c r="K4" s="56"/>
      <c r="L4" s="57"/>
      <c r="M4" s="58"/>
      <c r="N4" s="59"/>
      <c r="O4" s="60"/>
      <c r="P4" s="61"/>
      <c r="Q4" s="123" t="s">
        <v>122</v>
      </c>
    </row>
    <row r="5" spans="1:17" ht="17.25" customHeight="1">
      <c r="A5" s="121"/>
      <c r="B5" s="71"/>
      <c r="C5" s="43" t="s">
        <v>81</v>
      </c>
      <c r="D5" s="52"/>
      <c r="E5" s="53">
        <v>6000</v>
      </c>
      <c r="F5" s="54" t="s">
        <v>6</v>
      </c>
      <c r="G5" s="54" t="s">
        <v>6</v>
      </c>
      <c r="H5" s="54"/>
      <c r="I5" s="54"/>
      <c r="J5" s="55"/>
      <c r="K5" s="56"/>
      <c r="L5" s="57"/>
      <c r="M5" s="58"/>
      <c r="N5" s="59"/>
      <c r="O5" s="62">
        <v>6000</v>
      </c>
      <c r="P5" s="61"/>
      <c r="Q5" s="124" t="s">
        <v>56</v>
      </c>
    </row>
    <row r="6" spans="1:17" ht="12.75" customHeight="1">
      <c r="A6" s="121"/>
      <c r="B6" s="71"/>
      <c r="C6" s="43" t="s">
        <v>42</v>
      </c>
      <c r="D6" s="52"/>
      <c r="E6" s="53">
        <v>2000</v>
      </c>
      <c r="F6" s="54" t="s">
        <v>6</v>
      </c>
      <c r="G6" s="54" t="s">
        <v>6</v>
      </c>
      <c r="H6" s="54"/>
      <c r="I6" s="54"/>
      <c r="J6" s="55"/>
      <c r="K6" s="56">
        <v>2000</v>
      </c>
      <c r="L6" s="57"/>
      <c r="M6" s="58"/>
      <c r="N6" s="59"/>
      <c r="O6" s="60"/>
      <c r="P6" s="61"/>
      <c r="Q6" s="124" t="s">
        <v>52</v>
      </c>
    </row>
    <row r="7" spans="1:17" ht="13.5" customHeight="1">
      <c r="A7" s="121"/>
      <c r="B7" s="71"/>
      <c r="C7" s="43" t="s">
        <v>44</v>
      </c>
      <c r="D7" s="52"/>
      <c r="E7" s="53">
        <v>1000</v>
      </c>
      <c r="F7" s="54" t="s">
        <v>6</v>
      </c>
      <c r="G7" s="54" t="s">
        <v>6</v>
      </c>
      <c r="H7" s="54"/>
      <c r="I7" s="54"/>
      <c r="J7" s="55"/>
      <c r="K7" s="56"/>
      <c r="L7" s="63">
        <v>1000</v>
      </c>
      <c r="M7" s="58"/>
      <c r="N7" s="59"/>
      <c r="O7" s="60"/>
      <c r="P7" s="61"/>
      <c r="Q7" s="124" t="s">
        <v>36</v>
      </c>
    </row>
    <row r="8" spans="1:17" s="2" customFormat="1" ht="26.25" customHeight="1">
      <c r="A8" s="121"/>
      <c r="B8" s="71"/>
      <c r="C8" s="125" t="s">
        <v>125</v>
      </c>
      <c r="D8" s="52" t="s">
        <v>48</v>
      </c>
      <c r="E8" s="53">
        <f>SUM(E9:E10)</f>
        <v>10000</v>
      </c>
      <c r="F8" s="54"/>
      <c r="G8" s="54" t="s">
        <v>9</v>
      </c>
      <c r="H8" s="54"/>
      <c r="I8" s="64"/>
      <c r="J8" s="55"/>
      <c r="K8" s="56"/>
      <c r="L8" s="57"/>
      <c r="M8" s="58"/>
      <c r="N8" s="59"/>
      <c r="O8" s="60"/>
      <c r="P8" s="61"/>
      <c r="Q8" s="123" t="s">
        <v>53</v>
      </c>
    </row>
    <row r="9" spans="1:17" ht="14.25" customHeight="1">
      <c r="A9" s="121"/>
      <c r="B9" s="71"/>
      <c r="C9" s="43" t="s">
        <v>7</v>
      </c>
      <c r="D9" s="52"/>
      <c r="E9" s="53">
        <v>7000</v>
      </c>
      <c r="F9" s="54"/>
      <c r="G9" s="54" t="s">
        <v>50</v>
      </c>
      <c r="H9" s="54"/>
      <c r="I9" s="54"/>
      <c r="J9" s="55"/>
      <c r="K9" s="56"/>
      <c r="L9" s="57"/>
      <c r="M9" s="65">
        <v>7000</v>
      </c>
      <c r="N9" s="59"/>
      <c r="O9" s="60"/>
      <c r="P9" s="61"/>
      <c r="Q9" s="124" t="s">
        <v>54</v>
      </c>
    </row>
    <row r="10" spans="1:17" ht="12.75" customHeight="1">
      <c r="A10" s="121"/>
      <c r="B10" s="71"/>
      <c r="C10" s="43" t="s">
        <v>42</v>
      </c>
      <c r="D10" s="52"/>
      <c r="E10" s="53">
        <v>3000</v>
      </c>
      <c r="F10" s="54"/>
      <c r="G10" s="54" t="s">
        <v>50</v>
      </c>
      <c r="H10" s="54"/>
      <c r="I10" s="54"/>
      <c r="J10" s="55"/>
      <c r="K10" s="56">
        <v>3000</v>
      </c>
      <c r="L10" s="57"/>
      <c r="M10" s="58"/>
      <c r="N10" s="59"/>
      <c r="O10" s="60"/>
      <c r="P10" s="61"/>
      <c r="Q10" s="124" t="s">
        <v>55</v>
      </c>
    </row>
    <row r="11" spans="1:17" s="2" customFormat="1" ht="42" customHeight="1">
      <c r="A11" s="121"/>
      <c r="B11" s="71"/>
      <c r="C11" s="42" t="s">
        <v>126</v>
      </c>
      <c r="D11" s="52" t="s">
        <v>8</v>
      </c>
      <c r="E11" s="53">
        <f>SUM(E12:E14)</f>
        <v>24000</v>
      </c>
      <c r="F11" s="54"/>
      <c r="G11" s="54" t="s">
        <v>9</v>
      </c>
      <c r="H11" s="54"/>
      <c r="I11" s="54"/>
      <c r="J11" s="55"/>
      <c r="K11" s="56"/>
      <c r="L11" s="57"/>
      <c r="M11" s="58"/>
      <c r="N11" s="59"/>
      <c r="O11" s="60"/>
      <c r="P11" s="61"/>
      <c r="Q11" s="123" t="s">
        <v>123</v>
      </c>
    </row>
    <row r="12" spans="1:17" ht="27.75" customHeight="1">
      <c r="A12" s="121"/>
      <c r="B12" s="71"/>
      <c r="C12" s="43" t="s">
        <v>41</v>
      </c>
      <c r="D12" s="52"/>
      <c r="E12" s="53">
        <v>12000</v>
      </c>
      <c r="F12" s="54"/>
      <c r="G12" s="54" t="s">
        <v>6</v>
      </c>
      <c r="H12" s="54"/>
      <c r="I12" s="64"/>
      <c r="J12" s="55"/>
      <c r="K12" s="56"/>
      <c r="L12" s="57"/>
      <c r="M12" s="58"/>
      <c r="N12" s="59"/>
      <c r="O12" s="62">
        <v>12000</v>
      </c>
      <c r="P12" s="61"/>
      <c r="Q12" s="124" t="s">
        <v>58</v>
      </c>
    </row>
    <row r="13" spans="1:17" ht="13.5" customHeight="1">
      <c r="A13" s="121"/>
      <c r="B13" s="71"/>
      <c r="C13" s="43" t="s">
        <v>7</v>
      </c>
      <c r="D13" s="52"/>
      <c r="E13" s="53">
        <v>2000</v>
      </c>
      <c r="F13" s="54"/>
      <c r="G13" s="54" t="s">
        <v>6</v>
      </c>
      <c r="H13" s="54"/>
      <c r="I13" s="64"/>
      <c r="J13" s="55"/>
      <c r="K13" s="56"/>
      <c r="L13" s="57"/>
      <c r="M13" s="65">
        <v>2000</v>
      </c>
      <c r="N13" s="59"/>
      <c r="O13" s="60"/>
      <c r="P13" s="61"/>
      <c r="Q13" s="124" t="s">
        <v>60</v>
      </c>
    </row>
    <row r="14" spans="1:17" ht="25.5" customHeight="1">
      <c r="A14" s="121"/>
      <c r="B14" s="71"/>
      <c r="C14" s="43" t="s">
        <v>42</v>
      </c>
      <c r="D14" s="52"/>
      <c r="E14" s="53">
        <v>10000</v>
      </c>
      <c r="F14" s="54"/>
      <c r="G14" s="54" t="s">
        <v>6</v>
      </c>
      <c r="H14" s="54"/>
      <c r="I14" s="64"/>
      <c r="J14" s="55"/>
      <c r="K14" s="66">
        <v>10000</v>
      </c>
      <c r="L14" s="57"/>
      <c r="M14" s="58"/>
      <c r="N14" s="59"/>
      <c r="O14" s="60"/>
      <c r="P14" s="61"/>
      <c r="Q14" s="124" t="s">
        <v>57</v>
      </c>
    </row>
    <row r="15" spans="1:17" ht="36.75" customHeight="1">
      <c r="A15" s="121"/>
      <c r="B15" s="71"/>
      <c r="C15" s="42" t="s">
        <v>127</v>
      </c>
      <c r="D15" s="52" t="s">
        <v>48</v>
      </c>
      <c r="E15" s="53">
        <f>SUM(E16:E19)</f>
        <v>16000</v>
      </c>
      <c r="F15" s="54"/>
      <c r="G15" s="54" t="s">
        <v>6</v>
      </c>
      <c r="H15" s="54" t="s">
        <v>6</v>
      </c>
      <c r="I15" s="64"/>
      <c r="J15" s="55"/>
      <c r="K15" s="56"/>
      <c r="L15" s="57"/>
      <c r="M15" s="58"/>
      <c r="N15" s="59"/>
      <c r="O15" s="60"/>
      <c r="P15" s="61"/>
      <c r="Q15" s="124"/>
    </row>
    <row r="16" spans="1:17" ht="13.5" customHeight="1">
      <c r="A16" s="121"/>
      <c r="B16" s="71"/>
      <c r="C16" s="43" t="s">
        <v>41</v>
      </c>
      <c r="D16" s="52"/>
      <c r="E16" s="53">
        <v>3000</v>
      </c>
      <c r="F16" s="54"/>
      <c r="G16" s="54" t="s">
        <v>6</v>
      </c>
      <c r="H16" s="54" t="s">
        <v>6</v>
      </c>
      <c r="I16" s="64"/>
      <c r="J16" s="55"/>
      <c r="K16" s="56"/>
      <c r="L16" s="57"/>
      <c r="M16" s="58"/>
      <c r="N16" s="59"/>
      <c r="O16" s="62">
        <v>3000</v>
      </c>
      <c r="P16" s="61"/>
      <c r="Q16" s="124" t="s">
        <v>59</v>
      </c>
    </row>
    <row r="17" spans="1:17" ht="13.5" customHeight="1">
      <c r="A17" s="121"/>
      <c r="B17" s="71"/>
      <c r="C17" s="43" t="s">
        <v>7</v>
      </c>
      <c r="D17" s="52"/>
      <c r="E17" s="53">
        <v>1500</v>
      </c>
      <c r="F17" s="54"/>
      <c r="G17" s="54" t="s">
        <v>6</v>
      </c>
      <c r="H17" s="54" t="s">
        <v>6</v>
      </c>
      <c r="I17" s="64"/>
      <c r="J17" s="55"/>
      <c r="K17" s="56"/>
      <c r="L17" s="57"/>
      <c r="M17" s="65">
        <v>1500</v>
      </c>
      <c r="N17" s="59"/>
      <c r="O17" s="60"/>
      <c r="P17" s="61"/>
      <c r="Q17" s="124" t="s">
        <v>61</v>
      </c>
    </row>
    <row r="18" spans="1:17" ht="26.25" customHeight="1">
      <c r="A18" s="121"/>
      <c r="B18" s="71"/>
      <c r="C18" s="43" t="s">
        <v>42</v>
      </c>
      <c r="D18" s="52"/>
      <c r="E18" s="53">
        <v>10000</v>
      </c>
      <c r="F18" s="54"/>
      <c r="G18" s="54" t="s">
        <v>6</v>
      </c>
      <c r="H18" s="54" t="s">
        <v>6</v>
      </c>
      <c r="I18" s="64"/>
      <c r="J18" s="55"/>
      <c r="K18" s="66">
        <v>10000</v>
      </c>
      <c r="L18" s="57"/>
      <c r="M18" s="58"/>
      <c r="N18" s="59"/>
      <c r="O18" s="60"/>
      <c r="P18" s="61"/>
      <c r="Q18" s="124" t="s">
        <v>120</v>
      </c>
    </row>
    <row r="19" spans="1:17" ht="13.5" customHeight="1">
      <c r="A19" s="121"/>
      <c r="B19" s="71"/>
      <c r="C19" s="43" t="s">
        <v>44</v>
      </c>
      <c r="D19" s="52"/>
      <c r="E19" s="53">
        <v>1500</v>
      </c>
      <c r="F19" s="54"/>
      <c r="G19" s="54" t="s">
        <v>6</v>
      </c>
      <c r="H19" s="54" t="s">
        <v>6</v>
      </c>
      <c r="I19" s="64"/>
      <c r="J19" s="55"/>
      <c r="K19" s="56"/>
      <c r="L19" s="63">
        <v>1500</v>
      </c>
      <c r="M19" s="58"/>
      <c r="N19" s="59"/>
      <c r="O19" s="60"/>
      <c r="P19" s="61"/>
      <c r="Q19" s="124" t="s">
        <v>36</v>
      </c>
    </row>
    <row r="20" spans="1:17" ht="13.5" customHeight="1">
      <c r="A20" s="121"/>
      <c r="B20" s="71"/>
      <c r="C20" s="44" t="s">
        <v>10</v>
      </c>
      <c r="D20" s="67"/>
      <c r="E20" s="68">
        <f>E4+E8+E11+E15</f>
        <v>59000</v>
      </c>
      <c r="F20" s="69"/>
      <c r="G20" s="69"/>
      <c r="H20" s="69"/>
      <c r="I20" s="69"/>
      <c r="J20" s="57"/>
      <c r="K20" s="57"/>
      <c r="L20" s="57"/>
      <c r="M20" s="57"/>
      <c r="N20" s="57"/>
      <c r="O20" s="57"/>
      <c r="P20" s="57"/>
      <c r="Q20" s="126"/>
    </row>
    <row r="21" spans="1:17" ht="27.75" customHeight="1">
      <c r="A21" s="121"/>
      <c r="B21" s="71"/>
      <c r="C21" s="45" t="s">
        <v>11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122"/>
    </row>
    <row r="22" spans="1:17" s="5" customFormat="1" ht="38.25" customHeight="1">
      <c r="A22" s="121"/>
      <c r="B22" s="71"/>
      <c r="C22" s="42" t="s">
        <v>128</v>
      </c>
      <c r="D22" s="52"/>
      <c r="E22" s="53">
        <v>140000</v>
      </c>
      <c r="F22" s="54"/>
      <c r="G22" s="54"/>
      <c r="H22" s="54"/>
      <c r="I22" s="54"/>
      <c r="J22" s="55"/>
      <c r="K22" s="56"/>
      <c r="L22" s="57"/>
      <c r="M22" s="58"/>
      <c r="N22" s="59"/>
      <c r="O22" s="60"/>
      <c r="P22" s="61"/>
      <c r="Q22" s="123" t="s">
        <v>62</v>
      </c>
    </row>
    <row r="23" spans="1:17" ht="38.25" customHeight="1">
      <c r="A23" s="121"/>
      <c r="B23" s="71"/>
      <c r="C23" s="43" t="s">
        <v>41</v>
      </c>
      <c r="D23" s="52"/>
      <c r="E23" s="53">
        <v>100000</v>
      </c>
      <c r="F23" s="54"/>
      <c r="G23" s="54" t="s">
        <v>6</v>
      </c>
      <c r="H23" s="54" t="s">
        <v>6</v>
      </c>
      <c r="I23" s="54" t="s">
        <v>6</v>
      </c>
      <c r="J23" s="55"/>
      <c r="K23" s="56"/>
      <c r="L23" s="57"/>
      <c r="M23" s="58"/>
      <c r="N23" s="59"/>
      <c r="O23" s="62">
        <v>100000</v>
      </c>
      <c r="P23" s="61"/>
      <c r="Q23" s="124" t="s">
        <v>63</v>
      </c>
    </row>
    <row r="24" spans="1:17" ht="15" customHeight="1">
      <c r="A24" s="121"/>
      <c r="B24" s="71"/>
      <c r="C24" s="43" t="s">
        <v>7</v>
      </c>
      <c r="D24" s="52"/>
      <c r="E24" s="53">
        <v>21000</v>
      </c>
      <c r="F24" s="54"/>
      <c r="G24" s="54"/>
      <c r="H24" s="54" t="s">
        <v>6</v>
      </c>
      <c r="I24" s="54" t="s">
        <v>6</v>
      </c>
      <c r="J24" s="55"/>
      <c r="K24" s="56"/>
      <c r="L24" s="57"/>
      <c r="M24" s="65">
        <v>21000</v>
      </c>
      <c r="N24" s="59"/>
      <c r="O24" s="60"/>
      <c r="P24" s="61"/>
      <c r="Q24" s="124" t="s">
        <v>83</v>
      </c>
    </row>
    <row r="25" spans="1:17" ht="15" customHeight="1">
      <c r="A25" s="121"/>
      <c r="B25" s="71"/>
      <c r="C25" s="43" t="s">
        <v>42</v>
      </c>
      <c r="D25" s="52"/>
      <c r="E25" s="53">
        <v>15000</v>
      </c>
      <c r="F25" s="54"/>
      <c r="G25" s="54"/>
      <c r="H25" s="54" t="s">
        <v>6</v>
      </c>
      <c r="I25" s="54" t="s">
        <v>6</v>
      </c>
      <c r="J25" s="55"/>
      <c r="K25" s="66">
        <v>15000</v>
      </c>
      <c r="L25" s="57"/>
      <c r="M25" s="58"/>
      <c r="N25" s="59"/>
      <c r="O25" s="60"/>
      <c r="P25" s="61"/>
      <c r="Q25" s="124" t="s">
        <v>64</v>
      </c>
    </row>
    <row r="26" spans="1:17" ht="13.5" customHeight="1">
      <c r="A26" s="121"/>
      <c r="B26" s="71"/>
      <c r="C26" s="43" t="s">
        <v>44</v>
      </c>
      <c r="D26" s="52"/>
      <c r="E26" s="53">
        <v>4000</v>
      </c>
      <c r="F26" s="54"/>
      <c r="G26" s="54"/>
      <c r="H26" s="54" t="s">
        <v>6</v>
      </c>
      <c r="I26" s="54" t="s">
        <v>6</v>
      </c>
      <c r="J26" s="55"/>
      <c r="K26" s="56"/>
      <c r="L26" s="63">
        <v>4000</v>
      </c>
      <c r="M26" s="58"/>
      <c r="N26" s="59"/>
      <c r="O26" s="60"/>
      <c r="P26" s="61"/>
      <c r="Q26" s="124" t="s">
        <v>36</v>
      </c>
    </row>
    <row r="27" spans="1:17" ht="36.75" customHeight="1">
      <c r="A27" s="121"/>
      <c r="B27" s="71"/>
      <c r="C27" s="42" t="s">
        <v>129</v>
      </c>
      <c r="D27" s="52" t="s">
        <v>8</v>
      </c>
      <c r="E27" s="53">
        <f>SUM(E28:E29)</f>
        <v>37000</v>
      </c>
      <c r="F27" s="54"/>
      <c r="G27" s="54"/>
      <c r="H27" s="54"/>
      <c r="I27" s="54" t="s">
        <v>6</v>
      </c>
      <c r="J27" s="55"/>
      <c r="K27" s="56"/>
      <c r="L27" s="57"/>
      <c r="M27" s="58"/>
      <c r="N27" s="59"/>
      <c r="O27" s="60"/>
      <c r="P27" s="61"/>
      <c r="Q27" s="123" t="s">
        <v>65</v>
      </c>
    </row>
    <row r="28" spans="1:17" ht="25.5" customHeight="1">
      <c r="A28" s="121"/>
      <c r="B28" s="71"/>
      <c r="C28" s="43" t="s">
        <v>7</v>
      </c>
      <c r="D28" s="52"/>
      <c r="E28" s="53">
        <v>13000</v>
      </c>
      <c r="F28" s="54"/>
      <c r="G28" s="54"/>
      <c r="H28" s="54"/>
      <c r="I28" s="54" t="s">
        <v>6</v>
      </c>
      <c r="J28" s="55"/>
      <c r="K28" s="56"/>
      <c r="L28" s="57"/>
      <c r="M28" s="65">
        <v>13000</v>
      </c>
      <c r="N28" s="59"/>
      <c r="O28" s="60"/>
      <c r="P28" s="61"/>
      <c r="Q28" s="124" t="s">
        <v>66</v>
      </c>
    </row>
    <row r="29" spans="1:17" ht="13.5" customHeight="1">
      <c r="A29" s="121"/>
      <c r="B29" s="71"/>
      <c r="C29" s="43" t="s">
        <v>42</v>
      </c>
      <c r="D29" s="52"/>
      <c r="E29" s="53">
        <v>24000</v>
      </c>
      <c r="F29" s="54"/>
      <c r="G29" s="54"/>
      <c r="H29" s="54"/>
      <c r="I29" s="54" t="s">
        <v>6</v>
      </c>
      <c r="J29" s="55"/>
      <c r="K29" s="66">
        <v>24000</v>
      </c>
      <c r="L29" s="57"/>
      <c r="M29" s="58"/>
      <c r="N29" s="59"/>
      <c r="O29" s="60"/>
      <c r="P29" s="61"/>
      <c r="Q29" s="124" t="s">
        <v>67</v>
      </c>
    </row>
    <row r="30" spans="1:17" ht="13.5" customHeight="1">
      <c r="A30" s="121"/>
      <c r="B30" s="71"/>
      <c r="C30" s="44" t="s">
        <v>12</v>
      </c>
      <c r="D30" s="67"/>
      <c r="E30" s="68">
        <f>E22+E27</f>
        <v>177000</v>
      </c>
      <c r="F30" s="69"/>
      <c r="G30" s="69"/>
      <c r="H30" s="69"/>
      <c r="I30" s="69"/>
      <c r="J30" s="57"/>
      <c r="K30" s="57"/>
      <c r="L30" s="57"/>
      <c r="M30" s="57"/>
      <c r="N30" s="57"/>
      <c r="O30" s="57"/>
      <c r="P30" s="57"/>
      <c r="Q30" s="126"/>
    </row>
    <row r="31" spans="1:17" ht="13.5" customHeight="1">
      <c r="A31" s="121"/>
      <c r="B31" s="85"/>
      <c r="C31" s="87" t="s">
        <v>13</v>
      </c>
      <c r="D31" s="88"/>
      <c r="E31" s="89">
        <f>E20+E30</f>
        <v>236000</v>
      </c>
      <c r="F31" s="90"/>
      <c r="G31" s="90"/>
      <c r="H31" s="90"/>
      <c r="I31" s="90"/>
      <c r="J31" s="91"/>
      <c r="K31" s="91"/>
      <c r="L31" s="91"/>
      <c r="M31" s="91"/>
      <c r="N31" s="91"/>
      <c r="O31" s="91"/>
      <c r="P31" s="91"/>
      <c r="Q31" s="127"/>
    </row>
    <row r="32" spans="1:17" ht="26.25" customHeight="1">
      <c r="A32" s="121"/>
      <c r="B32" s="70" t="s">
        <v>14</v>
      </c>
      <c r="C32" s="45" t="s">
        <v>15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122"/>
    </row>
    <row r="33" spans="1:17" ht="38.25" customHeight="1">
      <c r="A33" s="121"/>
      <c r="B33" s="71"/>
      <c r="C33" s="42" t="s">
        <v>49</v>
      </c>
      <c r="D33" s="52" t="s">
        <v>48</v>
      </c>
      <c r="E33" s="53">
        <f>SUM(E34:E36)</f>
        <v>27000</v>
      </c>
      <c r="F33" s="54"/>
      <c r="G33" s="54"/>
      <c r="H33" s="72" t="s">
        <v>6</v>
      </c>
      <c r="I33" s="54" t="s">
        <v>6</v>
      </c>
      <c r="J33" s="55"/>
      <c r="K33" s="56"/>
      <c r="L33" s="57"/>
      <c r="M33" s="58"/>
      <c r="N33" s="59"/>
      <c r="O33" s="60"/>
      <c r="P33" s="61"/>
      <c r="Q33" s="124"/>
    </row>
    <row r="34" spans="1:17" ht="24.75" customHeight="1">
      <c r="A34" s="121"/>
      <c r="B34" s="71"/>
      <c r="C34" s="43" t="s">
        <v>41</v>
      </c>
      <c r="D34" s="52"/>
      <c r="E34" s="53">
        <v>21000</v>
      </c>
      <c r="F34" s="54"/>
      <c r="G34" s="54"/>
      <c r="H34" s="72" t="s">
        <v>6</v>
      </c>
      <c r="I34" s="54" t="s">
        <v>6</v>
      </c>
      <c r="J34" s="55"/>
      <c r="K34" s="56"/>
      <c r="L34" s="57"/>
      <c r="M34" s="58"/>
      <c r="N34" s="59"/>
      <c r="O34" s="62">
        <v>21000</v>
      </c>
      <c r="P34" s="61"/>
      <c r="Q34" s="124" t="s">
        <v>68</v>
      </c>
    </row>
    <row r="35" spans="1:17" ht="26.25" customHeight="1">
      <c r="A35" s="121"/>
      <c r="B35" s="71"/>
      <c r="C35" s="43" t="s">
        <v>7</v>
      </c>
      <c r="D35" s="52"/>
      <c r="E35" s="53">
        <v>4500</v>
      </c>
      <c r="F35" s="54"/>
      <c r="G35" s="54"/>
      <c r="H35" s="72"/>
      <c r="I35" s="54" t="s">
        <v>6</v>
      </c>
      <c r="J35" s="55"/>
      <c r="K35" s="56"/>
      <c r="L35" s="57"/>
      <c r="M35" s="65">
        <v>4500</v>
      </c>
      <c r="N35" s="59"/>
      <c r="O35" s="60"/>
      <c r="P35" s="61"/>
      <c r="Q35" s="124" t="s">
        <v>78</v>
      </c>
    </row>
    <row r="36" spans="1:17" ht="13.5" customHeight="1">
      <c r="A36" s="121"/>
      <c r="B36" s="71"/>
      <c r="C36" s="43" t="s">
        <v>44</v>
      </c>
      <c r="D36" s="52"/>
      <c r="E36" s="53">
        <v>1500</v>
      </c>
      <c r="F36" s="54"/>
      <c r="G36" s="54"/>
      <c r="H36" s="72" t="s">
        <v>6</v>
      </c>
      <c r="I36" s="54" t="s">
        <v>6</v>
      </c>
      <c r="J36" s="55"/>
      <c r="K36" s="56"/>
      <c r="L36" s="63">
        <v>1500</v>
      </c>
      <c r="M36" s="58"/>
      <c r="N36" s="59"/>
      <c r="O36" s="60"/>
      <c r="P36" s="61"/>
      <c r="Q36" s="124" t="s">
        <v>36</v>
      </c>
    </row>
    <row r="37" spans="1:17" ht="13.5" customHeight="1">
      <c r="A37" s="121"/>
      <c r="B37" s="71"/>
      <c r="C37" s="44" t="s">
        <v>16</v>
      </c>
      <c r="D37" s="67"/>
      <c r="E37" s="68">
        <f>E33</f>
        <v>27000</v>
      </c>
      <c r="F37" s="92"/>
      <c r="G37" s="92"/>
      <c r="H37" s="92"/>
      <c r="I37" s="92"/>
      <c r="J37" s="57"/>
      <c r="K37" s="57"/>
      <c r="L37" s="57"/>
      <c r="M37" s="57"/>
      <c r="N37" s="57"/>
      <c r="O37" s="57"/>
      <c r="P37" s="57"/>
      <c r="Q37" s="126"/>
    </row>
    <row r="38" spans="1:17" ht="13.5" customHeight="1">
      <c r="A38" s="121"/>
      <c r="B38" s="85"/>
      <c r="C38" s="87" t="s">
        <v>17</v>
      </c>
      <c r="D38" s="88"/>
      <c r="E38" s="89">
        <f>E37</f>
        <v>27000</v>
      </c>
      <c r="F38" s="90"/>
      <c r="G38" s="90"/>
      <c r="H38" s="90"/>
      <c r="I38" s="90"/>
      <c r="J38" s="91"/>
      <c r="K38" s="91"/>
      <c r="L38" s="91"/>
      <c r="M38" s="91"/>
      <c r="N38" s="91"/>
      <c r="O38" s="91"/>
      <c r="P38" s="91"/>
      <c r="Q38" s="127"/>
    </row>
    <row r="39" spans="1:17" ht="13.5" customHeight="1">
      <c r="A39" s="128"/>
      <c r="B39" s="93"/>
      <c r="C39" s="94" t="s">
        <v>18</v>
      </c>
      <c r="D39" s="95"/>
      <c r="E39" s="96">
        <f>E38+E31</f>
        <v>263000</v>
      </c>
      <c r="F39" s="97"/>
      <c r="G39" s="97"/>
      <c r="H39" s="97"/>
      <c r="I39" s="97"/>
      <c r="J39" s="98"/>
      <c r="K39" s="98"/>
      <c r="L39" s="98"/>
      <c r="M39" s="98"/>
      <c r="N39" s="98"/>
      <c r="O39" s="98"/>
      <c r="P39" s="98"/>
      <c r="Q39" s="129"/>
    </row>
    <row r="40" spans="1:17" ht="28.5" customHeight="1">
      <c r="A40" s="130" t="s">
        <v>19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131"/>
    </row>
    <row r="41" spans="1:17" ht="21" customHeight="1">
      <c r="A41" s="121"/>
      <c r="B41" s="70" t="s">
        <v>20</v>
      </c>
      <c r="C41" s="45" t="s">
        <v>130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122"/>
    </row>
    <row r="42" spans="1:17" ht="41.25" customHeight="1">
      <c r="A42" s="121"/>
      <c r="B42" s="71"/>
      <c r="C42" s="3" t="s">
        <v>131</v>
      </c>
      <c r="D42" s="52" t="s">
        <v>8</v>
      </c>
      <c r="E42" s="53">
        <f>SUM(E43:E46)</f>
        <v>31000</v>
      </c>
      <c r="F42" s="54"/>
      <c r="G42" s="54"/>
      <c r="H42" s="54"/>
      <c r="I42" s="54" t="s">
        <v>6</v>
      </c>
      <c r="J42" s="55"/>
      <c r="K42" s="56"/>
      <c r="L42" s="57"/>
      <c r="M42" s="58"/>
      <c r="N42" s="59"/>
      <c r="O42" s="60"/>
      <c r="P42" s="61"/>
      <c r="Q42" s="123" t="s">
        <v>79</v>
      </c>
    </row>
    <row r="43" spans="1:17" ht="48.75" customHeight="1">
      <c r="A43" s="121"/>
      <c r="B43" s="71"/>
      <c r="C43" s="47" t="s">
        <v>41</v>
      </c>
      <c r="D43" s="52"/>
      <c r="E43" s="53">
        <v>6000</v>
      </c>
      <c r="F43" s="54"/>
      <c r="G43" s="54"/>
      <c r="H43" s="54"/>
      <c r="I43" s="54" t="s">
        <v>6</v>
      </c>
      <c r="J43" s="55"/>
      <c r="K43" s="56"/>
      <c r="L43" s="57"/>
      <c r="M43" s="58"/>
      <c r="N43" s="59"/>
      <c r="O43" s="62">
        <v>42000</v>
      </c>
      <c r="P43" s="61"/>
      <c r="Q43" s="124" t="s">
        <v>80</v>
      </c>
    </row>
    <row r="44" spans="1:17" ht="15" customHeight="1">
      <c r="A44" s="121"/>
      <c r="B44" s="71"/>
      <c r="C44" s="47" t="s">
        <v>42</v>
      </c>
      <c r="D44" s="52"/>
      <c r="E44" s="53">
        <v>4000</v>
      </c>
      <c r="F44" s="54"/>
      <c r="G44" s="54"/>
      <c r="H44" s="54"/>
      <c r="I44" s="54" t="s">
        <v>6</v>
      </c>
      <c r="J44" s="55"/>
      <c r="K44" s="66">
        <v>7500</v>
      </c>
      <c r="L44" s="57"/>
      <c r="M44" s="58"/>
      <c r="N44" s="59"/>
      <c r="O44" s="60"/>
      <c r="P44" s="61"/>
      <c r="Q44" s="124" t="s">
        <v>69</v>
      </c>
    </row>
    <row r="45" spans="1:17" ht="15" customHeight="1">
      <c r="A45" s="121"/>
      <c r="B45" s="71"/>
      <c r="C45" s="47" t="s">
        <v>34</v>
      </c>
      <c r="D45" s="52"/>
      <c r="E45" s="53">
        <v>20000</v>
      </c>
      <c r="F45" s="54"/>
      <c r="G45" s="54"/>
      <c r="H45" s="54"/>
      <c r="I45" s="54" t="s">
        <v>6</v>
      </c>
      <c r="J45" s="74">
        <v>30000</v>
      </c>
      <c r="K45" s="56"/>
      <c r="L45" s="57"/>
      <c r="M45" s="58"/>
      <c r="N45" s="59"/>
      <c r="O45" s="60"/>
      <c r="P45" s="61"/>
      <c r="Q45" s="124" t="s">
        <v>70</v>
      </c>
    </row>
    <row r="46" spans="1:17" ht="13.5" customHeight="1">
      <c r="A46" s="121"/>
      <c r="B46" s="71"/>
      <c r="C46" s="47" t="s">
        <v>44</v>
      </c>
      <c r="D46" s="52"/>
      <c r="E46" s="53">
        <v>1000</v>
      </c>
      <c r="F46" s="54"/>
      <c r="G46" s="54"/>
      <c r="H46" s="54"/>
      <c r="I46" s="54" t="s">
        <v>6</v>
      </c>
      <c r="J46" s="55"/>
      <c r="K46" s="56"/>
      <c r="L46" s="63">
        <v>1500</v>
      </c>
      <c r="M46" s="58"/>
      <c r="N46" s="59"/>
      <c r="O46" s="60"/>
      <c r="P46" s="61"/>
      <c r="Q46" s="124" t="s">
        <v>36</v>
      </c>
    </row>
    <row r="47" spans="1:17" ht="13.5" customHeight="1">
      <c r="A47" s="121"/>
      <c r="B47" s="71"/>
      <c r="C47" s="99" t="s">
        <v>21</v>
      </c>
      <c r="D47" s="100"/>
      <c r="E47" s="101">
        <f>E42</f>
        <v>31000</v>
      </c>
      <c r="F47" s="69"/>
      <c r="G47" s="69"/>
      <c r="H47" s="69"/>
      <c r="I47" s="69"/>
      <c r="J47" s="57"/>
      <c r="K47" s="57"/>
      <c r="L47" s="57"/>
      <c r="M47" s="57"/>
      <c r="N47" s="57"/>
      <c r="O47" s="57"/>
      <c r="P47" s="57"/>
      <c r="Q47" s="126"/>
    </row>
    <row r="48" spans="1:17" ht="26.25" customHeight="1">
      <c r="A48" s="121"/>
      <c r="B48" s="71"/>
      <c r="C48" s="45" t="s">
        <v>132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122"/>
    </row>
    <row r="49" spans="1:17" ht="39.75" customHeight="1">
      <c r="A49" s="121"/>
      <c r="B49" s="71"/>
      <c r="C49" s="42" t="s">
        <v>133</v>
      </c>
      <c r="D49" s="52" t="s">
        <v>8</v>
      </c>
      <c r="E49" s="53">
        <f>SUM(E50:E53)</f>
        <v>33800</v>
      </c>
      <c r="F49" s="54"/>
      <c r="G49" s="54"/>
      <c r="H49" s="54"/>
      <c r="I49" s="54" t="s">
        <v>6</v>
      </c>
      <c r="J49" s="55"/>
      <c r="K49" s="56"/>
      <c r="L49" s="57"/>
      <c r="M49" s="58"/>
      <c r="N49" s="59"/>
      <c r="O49" s="60"/>
      <c r="P49" s="61"/>
      <c r="Q49" s="123" t="s">
        <v>82</v>
      </c>
    </row>
    <row r="50" spans="1:17" ht="40.5" customHeight="1">
      <c r="A50" s="121"/>
      <c r="B50" s="71"/>
      <c r="C50" s="43" t="s">
        <v>41</v>
      </c>
      <c r="D50" s="52"/>
      <c r="E50" s="53">
        <v>20000</v>
      </c>
      <c r="F50" s="54"/>
      <c r="G50" s="54"/>
      <c r="H50" s="54"/>
      <c r="I50" s="54" t="s">
        <v>6</v>
      </c>
      <c r="J50" s="55"/>
      <c r="K50" s="56"/>
      <c r="L50" s="57"/>
      <c r="M50" s="58"/>
      <c r="N50" s="59"/>
      <c r="O50" s="62">
        <v>40000</v>
      </c>
      <c r="P50" s="61"/>
      <c r="Q50" s="124" t="s">
        <v>71</v>
      </c>
    </row>
    <row r="51" spans="1:17" ht="12.75" customHeight="1">
      <c r="A51" s="121"/>
      <c r="B51" s="71"/>
      <c r="C51" s="43" t="s">
        <v>7</v>
      </c>
      <c r="D51" s="52"/>
      <c r="E51" s="53">
        <v>5000</v>
      </c>
      <c r="F51" s="54"/>
      <c r="G51" s="54"/>
      <c r="H51" s="54"/>
      <c r="I51" s="54" t="s">
        <v>6</v>
      </c>
      <c r="J51" s="55"/>
      <c r="K51" s="56"/>
      <c r="L51" s="57"/>
      <c r="M51" s="65">
        <v>11200</v>
      </c>
      <c r="N51" s="59"/>
      <c r="O51" s="60"/>
      <c r="P51" s="61"/>
      <c r="Q51" s="124" t="s">
        <v>72</v>
      </c>
    </row>
    <row r="52" spans="1:17" ht="13.5" customHeight="1">
      <c r="A52" s="121"/>
      <c r="B52" s="71"/>
      <c r="C52" s="43" t="s">
        <v>34</v>
      </c>
      <c r="D52" s="52"/>
      <c r="E52" s="53">
        <v>7000</v>
      </c>
      <c r="F52" s="54"/>
      <c r="G52" s="54"/>
      <c r="H52" s="54"/>
      <c r="I52" s="54" t="s">
        <v>6</v>
      </c>
      <c r="J52" s="74">
        <v>10000</v>
      </c>
      <c r="K52" s="56"/>
      <c r="L52" s="57"/>
      <c r="M52" s="58"/>
      <c r="N52" s="59"/>
      <c r="O52" s="60"/>
      <c r="P52" s="61"/>
      <c r="Q52" s="124" t="s">
        <v>73</v>
      </c>
    </row>
    <row r="53" spans="1:17" ht="13.5" customHeight="1">
      <c r="A53" s="121"/>
      <c r="B53" s="71"/>
      <c r="C53" s="43" t="s">
        <v>44</v>
      </c>
      <c r="D53" s="52"/>
      <c r="E53" s="53">
        <v>1800</v>
      </c>
      <c r="F53" s="54"/>
      <c r="G53" s="54"/>
      <c r="H53" s="54"/>
      <c r="I53" s="54" t="s">
        <v>6</v>
      </c>
      <c r="J53" s="55"/>
      <c r="K53" s="56"/>
      <c r="L53" s="63">
        <v>3800</v>
      </c>
      <c r="M53" s="58"/>
      <c r="N53" s="59"/>
      <c r="O53" s="60"/>
      <c r="P53" s="61"/>
      <c r="Q53" s="124" t="s">
        <v>36</v>
      </c>
    </row>
    <row r="54" spans="1:17" ht="13.5" customHeight="1">
      <c r="A54" s="121"/>
      <c r="B54" s="71"/>
      <c r="C54" s="102" t="s">
        <v>22</v>
      </c>
      <c r="D54" s="103"/>
      <c r="E54" s="104">
        <f>E49</f>
        <v>33800</v>
      </c>
      <c r="F54" s="69"/>
      <c r="G54" s="69"/>
      <c r="H54" s="69"/>
      <c r="I54" s="69"/>
      <c r="J54" s="57"/>
      <c r="K54" s="57"/>
      <c r="L54" s="57"/>
      <c r="M54" s="57"/>
      <c r="N54" s="57"/>
      <c r="O54" s="57"/>
      <c r="P54" s="57"/>
      <c r="Q54" s="126"/>
    </row>
    <row r="55" spans="1:17" ht="13.5" customHeight="1">
      <c r="A55" s="121"/>
      <c r="B55" s="85"/>
      <c r="C55" s="87" t="s">
        <v>23</v>
      </c>
      <c r="D55" s="105"/>
      <c r="E55" s="106">
        <f>E54+E47</f>
        <v>64800</v>
      </c>
      <c r="F55" s="90"/>
      <c r="G55" s="90"/>
      <c r="H55" s="90"/>
      <c r="I55" s="90"/>
      <c r="J55" s="91"/>
      <c r="K55" s="91"/>
      <c r="L55" s="91"/>
      <c r="M55" s="91"/>
      <c r="N55" s="91"/>
      <c r="O55" s="91"/>
      <c r="P55" s="91"/>
      <c r="Q55" s="127"/>
    </row>
    <row r="56" spans="1:17" s="2" customFormat="1" ht="13.5" customHeight="1">
      <c r="A56" s="121"/>
      <c r="B56" s="93"/>
      <c r="C56" s="107" t="s">
        <v>74</v>
      </c>
      <c r="D56" s="108"/>
      <c r="E56" s="109">
        <f>E55</f>
        <v>64800</v>
      </c>
      <c r="F56" s="97"/>
      <c r="G56" s="97"/>
      <c r="H56" s="97"/>
      <c r="I56" s="97"/>
      <c r="J56" s="98"/>
      <c r="K56" s="98"/>
      <c r="L56" s="98"/>
      <c r="M56" s="98"/>
      <c r="N56" s="98"/>
      <c r="O56" s="98"/>
      <c r="P56" s="98"/>
      <c r="Q56" s="132"/>
    </row>
    <row r="57" spans="1:17" ht="21.75" customHeight="1">
      <c r="A57" s="133" t="s">
        <v>25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34"/>
    </row>
    <row r="58" spans="1:17" ht="19.5" customHeight="1">
      <c r="A58" s="121"/>
      <c r="B58" s="70" t="s">
        <v>26</v>
      </c>
      <c r="C58" s="110" t="s">
        <v>27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35"/>
    </row>
    <row r="59" spans="1:17" ht="26.25" customHeight="1">
      <c r="A59" s="121"/>
      <c r="B59" s="71"/>
      <c r="C59" s="3" t="s">
        <v>134</v>
      </c>
      <c r="D59" s="52" t="s">
        <v>28</v>
      </c>
      <c r="E59" s="76">
        <v>0</v>
      </c>
      <c r="F59" s="54" t="s">
        <v>6</v>
      </c>
      <c r="G59" s="54"/>
      <c r="H59" s="54"/>
      <c r="I59" s="54"/>
      <c r="J59" s="55"/>
      <c r="K59" s="56"/>
      <c r="L59" s="57"/>
      <c r="M59" s="58"/>
      <c r="N59" s="59"/>
      <c r="O59" s="60"/>
      <c r="P59" s="61"/>
      <c r="Q59" s="124"/>
    </row>
    <row r="60" spans="1:17" ht="29.25" customHeight="1">
      <c r="A60" s="121"/>
      <c r="B60" s="71"/>
      <c r="C60" s="3" t="s">
        <v>51</v>
      </c>
      <c r="D60" s="52" t="s">
        <v>28</v>
      </c>
      <c r="E60" s="76">
        <v>0</v>
      </c>
      <c r="F60" s="54" t="s">
        <v>6</v>
      </c>
      <c r="G60" s="54" t="s">
        <v>6</v>
      </c>
      <c r="H60" s="54"/>
      <c r="I60" s="54"/>
      <c r="J60" s="55"/>
      <c r="K60" s="56"/>
      <c r="L60" s="57"/>
      <c r="M60" s="58"/>
      <c r="N60" s="59"/>
      <c r="O60" s="60"/>
      <c r="P60" s="61"/>
      <c r="Q60" s="124"/>
    </row>
    <row r="61" spans="1:17" ht="36.75" customHeight="1">
      <c r="A61" s="121"/>
      <c r="B61" s="71"/>
      <c r="C61" s="3" t="s">
        <v>135</v>
      </c>
      <c r="D61" s="52" t="s">
        <v>28</v>
      </c>
      <c r="E61" s="53">
        <f>SUM(E62)</f>
        <v>2000</v>
      </c>
      <c r="F61" s="54"/>
      <c r="G61" s="54" t="s">
        <v>6</v>
      </c>
      <c r="H61" s="54" t="s">
        <v>6</v>
      </c>
      <c r="I61" s="54" t="s">
        <v>6</v>
      </c>
      <c r="J61" s="55"/>
      <c r="K61" s="56"/>
      <c r="L61" s="57"/>
      <c r="M61" s="58"/>
      <c r="N61" s="59"/>
      <c r="O61" s="60"/>
      <c r="P61" s="61"/>
      <c r="Q61" s="124"/>
    </row>
    <row r="62" spans="1:17" ht="13.5" customHeight="1">
      <c r="A62" s="121"/>
      <c r="B62" s="71"/>
      <c r="C62" s="47" t="s">
        <v>44</v>
      </c>
      <c r="D62" s="52"/>
      <c r="E62" s="53">
        <v>2000</v>
      </c>
      <c r="F62" s="54"/>
      <c r="G62" s="54" t="s">
        <v>6</v>
      </c>
      <c r="H62" s="54" t="s">
        <v>6</v>
      </c>
      <c r="I62" s="54" t="s">
        <v>6</v>
      </c>
      <c r="J62" s="55"/>
      <c r="K62" s="56"/>
      <c r="L62" s="63">
        <v>5000</v>
      </c>
      <c r="M62" s="58"/>
      <c r="N62" s="59"/>
      <c r="O62" s="60"/>
      <c r="P62" s="61"/>
      <c r="Q62" s="124" t="s">
        <v>142</v>
      </c>
    </row>
    <row r="63" spans="1:17" ht="13.5" customHeight="1">
      <c r="A63" s="121"/>
      <c r="B63" s="71"/>
      <c r="C63" s="44" t="s">
        <v>29</v>
      </c>
      <c r="D63" s="103"/>
      <c r="E63" s="68">
        <f>E61</f>
        <v>2000</v>
      </c>
      <c r="F63" s="69"/>
      <c r="G63" s="69"/>
      <c r="H63" s="69"/>
      <c r="I63" s="69"/>
      <c r="J63" s="57"/>
      <c r="K63" s="57"/>
      <c r="L63" s="57"/>
      <c r="M63" s="57"/>
      <c r="N63" s="57"/>
      <c r="O63" s="57"/>
      <c r="P63" s="57"/>
      <c r="Q63" s="136"/>
    </row>
    <row r="64" spans="1:17" ht="22.5" customHeight="1">
      <c r="A64" s="121"/>
      <c r="B64" s="71"/>
      <c r="C64" s="45" t="s">
        <v>143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122"/>
    </row>
    <row r="65" spans="1:17" ht="37.5" customHeight="1">
      <c r="A65" s="121"/>
      <c r="B65" s="71"/>
      <c r="C65" s="48" t="s">
        <v>136</v>
      </c>
      <c r="D65" s="52" t="s">
        <v>28</v>
      </c>
      <c r="E65" s="76">
        <v>0</v>
      </c>
      <c r="F65" s="54" t="s">
        <v>6</v>
      </c>
      <c r="G65" s="54"/>
      <c r="H65" s="54"/>
      <c r="I65" s="54"/>
      <c r="J65" s="55"/>
      <c r="K65" s="56"/>
      <c r="L65" s="57"/>
      <c r="M65" s="58"/>
      <c r="N65" s="59"/>
      <c r="O65" s="60"/>
      <c r="P65" s="61"/>
      <c r="Q65" s="124"/>
    </row>
    <row r="66" spans="1:17" ht="37.5" customHeight="1">
      <c r="A66" s="121"/>
      <c r="B66" s="71"/>
      <c r="C66" s="48" t="s">
        <v>137</v>
      </c>
      <c r="D66" s="52" t="s">
        <v>28</v>
      </c>
      <c r="E66" s="76">
        <v>0</v>
      </c>
      <c r="F66" s="54" t="s">
        <v>6</v>
      </c>
      <c r="G66" s="54" t="s">
        <v>6</v>
      </c>
      <c r="H66" s="54"/>
      <c r="I66" s="77"/>
      <c r="J66" s="55"/>
      <c r="K66" s="56"/>
      <c r="L66" s="57"/>
      <c r="M66" s="58"/>
      <c r="N66" s="59"/>
      <c r="O66" s="60"/>
      <c r="P66" s="61"/>
      <c r="Q66" s="124"/>
    </row>
    <row r="67" spans="1:17" ht="38.25" customHeight="1">
      <c r="A67" s="121"/>
      <c r="B67" s="71"/>
      <c r="C67" s="48" t="s">
        <v>138</v>
      </c>
      <c r="D67" s="52" t="s">
        <v>28</v>
      </c>
      <c r="E67" s="78">
        <f>SUM(E68)</f>
        <v>5518.5</v>
      </c>
      <c r="F67" s="54" t="s">
        <v>6</v>
      </c>
      <c r="G67" s="77"/>
      <c r="H67" s="54"/>
      <c r="I67" s="54"/>
      <c r="J67" s="55"/>
      <c r="K67" s="56"/>
      <c r="L67" s="57"/>
      <c r="M67" s="58"/>
      <c r="N67" s="59"/>
      <c r="O67" s="60"/>
      <c r="P67" s="61"/>
      <c r="Q67" s="124"/>
    </row>
    <row r="68" spans="1:17" ht="13.5" customHeight="1">
      <c r="A68" s="121"/>
      <c r="B68" s="71"/>
      <c r="C68" s="47" t="s">
        <v>44</v>
      </c>
      <c r="D68" s="52"/>
      <c r="E68" s="78">
        <v>5518.5</v>
      </c>
      <c r="F68" s="54"/>
      <c r="G68" s="77"/>
      <c r="H68" s="54"/>
      <c r="I68" s="54"/>
      <c r="J68" s="55"/>
      <c r="K68" s="56"/>
      <c r="L68" s="63">
        <v>20518.5</v>
      </c>
      <c r="M68" s="58"/>
      <c r="N68" s="59"/>
      <c r="O68" s="60"/>
      <c r="P68" s="61"/>
      <c r="Q68" s="124" t="s">
        <v>144</v>
      </c>
    </row>
    <row r="69" spans="1:17" ht="13.5" customHeight="1">
      <c r="A69" s="121"/>
      <c r="B69" s="71"/>
      <c r="C69" s="44" t="s">
        <v>30</v>
      </c>
      <c r="D69" s="103"/>
      <c r="E69" s="68">
        <f>E67</f>
        <v>5518.5</v>
      </c>
      <c r="F69" s="69"/>
      <c r="G69" s="69"/>
      <c r="H69" s="69"/>
      <c r="I69" s="69"/>
      <c r="J69" s="57"/>
      <c r="K69" s="57"/>
      <c r="L69" s="57"/>
      <c r="M69" s="57"/>
      <c r="N69" s="57"/>
      <c r="O69" s="57"/>
      <c r="P69" s="57"/>
      <c r="Q69" s="126"/>
    </row>
    <row r="70" spans="1:17" ht="21.75" customHeight="1">
      <c r="A70" s="121"/>
      <c r="B70" s="71"/>
      <c r="C70" s="45" t="s">
        <v>31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122"/>
    </row>
    <row r="71" spans="1:17" ht="36" customHeight="1">
      <c r="A71" s="121"/>
      <c r="B71" s="71"/>
      <c r="C71" s="49" t="s">
        <v>32</v>
      </c>
      <c r="D71" s="79" t="s">
        <v>35</v>
      </c>
      <c r="E71" s="80">
        <f>SUM(E72)</f>
        <v>35000</v>
      </c>
      <c r="F71" s="54" t="s">
        <v>6</v>
      </c>
      <c r="G71" s="54" t="s">
        <v>6</v>
      </c>
      <c r="H71" s="54" t="s">
        <v>6</v>
      </c>
      <c r="I71" s="54" t="s">
        <v>6</v>
      </c>
      <c r="J71" s="55"/>
      <c r="K71" s="56"/>
      <c r="L71" s="57"/>
      <c r="M71" s="58"/>
      <c r="N71" s="59"/>
      <c r="O71" s="60"/>
      <c r="P71" s="61"/>
      <c r="Q71" s="124" t="s">
        <v>75</v>
      </c>
    </row>
    <row r="72" spans="1:17" s="1" customFormat="1" ht="13.5" customHeight="1">
      <c r="A72" s="121"/>
      <c r="B72" s="71"/>
      <c r="C72" s="50" t="s">
        <v>45</v>
      </c>
      <c r="D72" s="79"/>
      <c r="E72" s="80">
        <v>35000</v>
      </c>
      <c r="F72" s="54" t="s">
        <v>6</v>
      </c>
      <c r="G72" s="54" t="s">
        <v>6</v>
      </c>
      <c r="H72" s="54" t="s">
        <v>6</v>
      </c>
      <c r="I72" s="54" t="s">
        <v>6</v>
      </c>
      <c r="J72" s="55"/>
      <c r="K72" s="56"/>
      <c r="L72" s="57"/>
      <c r="M72" s="58"/>
      <c r="N72" s="59"/>
      <c r="O72" s="60"/>
      <c r="P72" s="81">
        <v>140000</v>
      </c>
      <c r="Q72" s="137"/>
    </row>
    <row r="73" spans="1:17" ht="25.5" customHeight="1">
      <c r="A73" s="121"/>
      <c r="B73" s="71"/>
      <c r="C73" s="49" t="s">
        <v>33</v>
      </c>
      <c r="D73" s="79" t="s">
        <v>139</v>
      </c>
      <c r="E73" s="82">
        <f>SUM(E74)</f>
        <v>1250</v>
      </c>
      <c r="F73" s="54" t="s">
        <v>6</v>
      </c>
      <c r="G73" s="54"/>
      <c r="H73" s="54" t="s">
        <v>6</v>
      </c>
      <c r="I73" s="54"/>
      <c r="J73" s="55"/>
      <c r="K73" s="56"/>
      <c r="L73" s="57"/>
      <c r="M73" s="58"/>
      <c r="N73" s="59"/>
      <c r="O73" s="60"/>
      <c r="P73" s="61"/>
      <c r="Q73" s="124"/>
    </row>
    <row r="74" spans="1:17" s="1" customFormat="1" ht="13.5" customHeight="1">
      <c r="A74" s="121"/>
      <c r="B74" s="71"/>
      <c r="C74" s="50" t="s">
        <v>43</v>
      </c>
      <c r="D74" s="79"/>
      <c r="E74" s="82">
        <v>1250</v>
      </c>
      <c r="F74" s="54" t="s">
        <v>6</v>
      </c>
      <c r="G74" s="54"/>
      <c r="H74" s="54" t="s">
        <v>6</v>
      </c>
      <c r="I74" s="54"/>
      <c r="J74" s="55"/>
      <c r="K74" s="56"/>
      <c r="L74" s="57"/>
      <c r="M74" s="58"/>
      <c r="N74" s="83">
        <v>5000</v>
      </c>
      <c r="O74" s="60"/>
      <c r="P74" s="61"/>
      <c r="Q74" s="124" t="s">
        <v>76</v>
      </c>
    </row>
    <row r="75" spans="1:17" ht="27" customHeight="1">
      <c r="A75" s="121"/>
      <c r="B75" s="71"/>
      <c r="C75" s="49" t="s">
        <v>34</v>
      </c>
      <c r="D75" s="79" t="s">
        <v>35</v>
      </c>
      <c r="E75" s="82">
        <f>SUM(E76)</f>
        <v>7000</v>
      </c>
      <c r="F75" s="54" t="s">
        <v>6</v>
      </c>
      <c r="G75" s="54"/>
      <c r="H75" s="54"/>
      <c r="I75" s="54"/>
      <c r="J75" s="55"/>
      <c r="K75" s="56"/>
      <c r="L75" s="57"/>
      <c r="M75" s="58"/>
      <c r="N75" s="59"/>
      <c r="O75" s="60"/>
      <c r="P75" s="61"/>
      <c r="Q75" s="124"/>
    </row>
    <row r="76" spans="1:17" s="1" customFormat="1" ht="16.5" customHeight="1">
      <c r="A76" s="121"/>
      <c r="B76" s="71"/>
      <c r="C76" s="47" t="s">
        <v>34</v>
      </c>
      <c r="D76" s="79"/>
      <c r="E76" s="82">
        <v>7000</v>
      </c>
      <c r="F76" s="54" t="s">
        <v>6</v>
      </c>
      <c r="G76" s="54"/>
      <c r="H76" s="54"/>
      <c r="I76" s="54"/>
      <c r="J76" s="84">
        <v>10000</v>
      </c>
      <c r="K76" s="56"/>
      <c r="L76" s="57"/>
      <c r="M76" s="58"/>
      <c r="N76" s="59"/>
      <c r="O76" s="60"/>
      <c r="P76" s="61"/>
      <c r="Q76" s="124" t="s">
        <v>77</v>
      </c>
    </row>
    <row r="77" spans="1:17" ht="24.75" customHeight="1">
      <c r="A77" s="121"/>
      <c r="B77" s="71"/>
      <c r="C77" s="49" t="s">
        <v>36</v>
      </c>
      <c r="D77" s="79" t="s">
        <v>35</v>
      </c>
      <c r="E77" s="82">
        <f>SUM(E78)</f>
        <v>1250</v>
      </c>
      <c r="F77" s="54" t="s">
        <v>6</v>
      </c>
      <c r="G77" s="54" t="s">
        <v>6</v>
      </c>
      <c r="H77" s="54" t="s">
        <v>6</v>
      </c>
      <c r="I77" s="54" t="s">
        <v>6</v>
      </c>
      <c r="J77" s="55"/>
      <c r="K77" s="56"/>
      <c r="L77" s="57"/>
      <c r="M77" s="58"/>
      <c r="N77" s="59"/>
      <c r="O77" s="60"/>
      <c r="P77" s="61"/>
      <c r="Q77" s="124"/>
    </row>
    <row r="78" spans="1:17" s="1" customFormat="1" ht="13.5" customHeight="1">
      <c r="A78" s="121"/>
      <c r="B78" s="71"/>
      <c r="C78" s="47" t="s">
        <v>44</v>
      </c>
      <c r="D78" s="79"/>
      <c r="E78" s="82">
        <v>1250</v>
      </c>
      <c r="F78" s="54" t="s">
        <v>6</v>
      </c>
      <c r="G78" s="54" t="s">
        <v>6</v>
      </c>
      <c r="H78" s="54" t="s">
        <v>6</v>
      </c>
      <c r="I78" s="54" t="s">
        <v>6</v>
      </c>
      <c r="J78" s="55"/>
      <c r="K78" s="56"/>
      <c r="L78" s="86">
        <v>5000</v>
      </c>
      <c r="M78" s="58"/>
      <c r="N78" s="59"/>
      <c r="O78" s="60"/>
      <c r="P78" s="61"/>
      <c r="Q78" s="124" t="s">
        <v>36</v>
      </c>
    </row>
    <row r="79" spans="1:17" ht="13.5" customHeight="1">
      <c r="A79" s="121"/>
      <c r="B79" s="71"/>
      <c r="C79" s="44" t="s">
        <v>37</v>
      </c>
      <c r="D79" s="103"/>
      <c r="E79" s="68">
        <f>E71+E73+E75+E77</f>
        <v>44500</v>
      </c>
      <c r="F79" s="69"/>
      <c r="G79" s="69"/>
      <c r="H79" s="69"/>
      <c r="I79" s="69"/>
      <c r="J79" s="57"/>
      <c r="K79" s="57"/>
      <c r="L79" s="57"/>
      <c r="M79" s="57"/>
      <c r="N79" s="57"/>
      <c r="O79" s="57"/>
      <c r="P79" s="57"/>
      <c r="Q79" s="126"/>
    </row>
    <row r="80" spans="1:17" ht="13.5" customHeight="1">
      <c r="A80" s="121"/>
      <c r="B80" s="85"/>
      <c r="C80" s="87" t="s">
        <v>38</v>
      </c>
      <c r="D80" s="105"/>
      <c r="E80" s="106">
        <f>E79+E69+E63</f>
        <v>52018.5</v>
      </c>
      <c r="F80" s="90"/>
      <c r="G80" s="90"/>
      <c r="H80" s="90"/>
      <c r="I80" s="90"/>
      <c r="J80" s="91"/>
      <c r="K80" s="91"/>
      <c r="L80" s="91"/>
      <c r="M80" s="91"/>
      <c r="N80" s="91"/>
      <c r="O80" s="91"/>
      <c r="P80" s="91"/>
      <c r="Q80" s="127"/>
    </row>
    <row r="81" spans="1:17" ht="13.5" customHeight="1">
      <c r="A81" s="138" t="s">
        <v>39</v>
      </c>
      <c r="B81" s="112"/>
      <c r="C81" s="107" t="s">
        <v>39</v>
      </c>
      <c r="D81" s="108"/>
      <c r="E81" s="109">
        <f>E80</f>
        <v>52018.5</v>
      </c>
      <c r="F81" s="97"/>
      <c r="G81" s="97"/>
      <c r="H81" s="97"/>
      <c r="I81" s="97"/>
      <c r="J81" s="98"/>
      <c r="K81" s="98"/>
      <c r="L81" s="98"/>
      <c r="M81" s="98"/>
      <c r="N81" s="98"/>
      <c r="O81" s="98"/>
      <c r="P81" s="98"/>
      <c r="Q81" s="132"/>
    </row>
    <row r="82" spans="1:17" ht="21.75" customHeight="1" thickBot="1">
      <c r="A82" s="139"/>
      <c r="B82" s="140"/>
      <c r="C82" s="141" t="s">
        <v>145</v>
      </c>
      <c r="D82" s="142"/>
      <c r="E82" s="143">
        <f>E39+E56+E81</f>
        <v>379818.5</v>
      </c>
      <c r="F82" s="144"/>
      <c r="G82" s="144"/>
      <c r="H82" s="144"/>
      <c r="I82" s="144"/>
      <c r="J82" s="145"/>
      <c r="K82" s="145"/>
      <c r="L82" s="145"/>
      <c r="M82" s="145"/>
      <c r="N82" s="145"/>
      <c r="O82" s="145"/>
      <c r="P82" s="140"/>
      <c r="Q82" s="146"/>
    </row>
  </sheetData>
  <sheetProtection/>
  <mergeCells count="16">
    <mergeCell ref="A2:Q2"/>
    <mergeCell ref="C3:Q3"/>
    <mergeCell ref="C21:Q21"/>
    <mergeCell ref="C32:Q32"/>
    <mergeCell ref="A40:Q40"/>
    <mergeCell ref="B3:B31"/>
    <mergeCell ref="B32:B38"/>
    <mergeCell ref="F1:I1"/>
    <mergeCell ref="B41:B55"/>
    <mergeCell ref="C41:Q41"/>
    <mergeCell ref="C48:Q48"/>
    <mergeCell ref="A57:Q57"/>
    <mergeCell ref="C58:Q58"/>
    <mergeCell ref="C64:Q64"/>
    <mergeCell ref="C70:Q70"/>
    <mergeCell ref="B58:B80"/>
  </mergeCells>
  <printOptions/>
  <pageMargins left="0.25" right="0.25" top="0.75" bottom="0.75" header="0.3" footer="0.3"/>
  <pageSetup fitToHeight="3" fitToWidth="3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44" sqref="F44"/>
    </sheetView>
  </sheetViews>
  <sheetFormatPr defaultColWidth="9.140625" defaultRowHeight="15"/>
  <cols>
    <col min="1" max="4" width="11.140625" style="0" customWidth="1"/>
    <col min="5" max="5" width="14.57421875" style="0" customWidth="1"/>
    <col min="6" max="10" width="11.140625" style="0" customWidth="1"/>
  </cols>
  <sheetData>
    <row r="1" spans="1:10" ht="15.75">
      <c r="A1" s="8" t="s">
        <v>84</v>
      </c>
      <c r="B1" s="9"/>
      <c r="C1" s="29" t="s">
        <v>116</v>
      </c>
      <c r="D1" s="10"/>
      <c r="E1" s="9"/>
      <c r="F1" s="9"/>
      <c r="G1" s="9"/>
      <c r="H1" s="9"/>
      <c r="I1" s="9"/>
      <c r="J1" s="9"/>
    </row>
    <row r="2" spans="1:10" ht="15.75">
      <c r="A2" s="8"/>
      <c r="B2" s="9"/>
      <c r="C2" s="9"/>
      <c r="D2" s="10"/>
      <c r="E2" s="9"/>
      <c r="F2" s="9"/>
      <c r="G2" s="9"/>
      <c r="H2" s="9"/>
      <c r="I2" s="9"/>
      <c r="J2" s="9"/>
    </row>
    <row r="3" spans="1:10" ht="15">
      <c r="A3" s="26" t="s">
        <v>85</v>
      </c>
      <c r="B3" s="32" t="s">
        <v>110</v>
      </c>
      <c r="C3" s="33"/>
      <c r="D3" s="33"/>
      <c r="E3" s="33"/>
      <c r="F3" s="33"/>
      <c r="G3" s="33"/>
      <c r="H3" s="33"/>
      <c r="I3" s="33"/>
      <c r="J3" s="33"/>
    </row>
    <row r="4" spans="1:10" ht="15">
      <c r="A4" s="26" t="s">
        <v>86</v>
      </c>
      <c r="B4" s="32" t="s">
        <v>111</v>
      </c>
      <c r="C4" s="33"/>
      <c r="D4" s="33"/>
      <c r="E4" s="33"/>
      <c r="F4" s="33"/>
      <c r="G4" s="33"/>
      <c r="H4" s="33"/>
      <c r="I4" s="33"/>
      <c r="J4" s="33"/>
    </row>
    <row r="5" spans="1:10" ht="15">
      <c r="A5" s="26" t="s">
        <v>87</v>
      </c>
      <c r="B5" s="33" t="s">
        <v>109</v>
      </c>
      <c r="C5" s="33"/>
      <c r="D5" s="33"/>
      <c r="E5" s="33"/>
      <c r="F5" s="33"/>
      <c r="G5" s="33"/>
      <c r="H5" s="33"/>
      <c r="I5" s="33"/>
      <c r="J5" s="33"/>
    </row>
    <row r="6" spans="1:10" ht="15">
      <c r="A6" s="26" t="s">
        <v>88</v>
      </c>
      <c r="B6" s="34" t="s">
        <v>89</v>
      </c>
      <c r="C6" s="34"/>
      <c r="D6" s="34"/>
      <c r="E6" s="34"/>
      <c r="F6" s="34"/>
      <c r="G6" s="34"/>
      <c r="H6" s="34"/>
      <c r="I6" s="34"/>
      <c r="J6" s="34"/>
    </row>
    <row r="7" spans="1:10" ht="24">
      <c r="A7" s="26" t="s">
        <v>114</v>
      </c>
      <c r="B7" s="34" t="s">
        <v>112</v>
      </c>
      <c r="C7" s="34"/>
      <c r="D7" s="34"/>
      <c r="E7" s="34"/>
      <c r="F7" s="34"/>
      <c r="G7" s="34"/>
      <c r="H7" s="34"/>
      <c r="I7" s="34"/>
      <c r="J7" s="34"/>
    </row>
    <row r="8" spans="1:10" ht="24">
      <c r="A8" s="26" t="s">
        <v>90</v>
      </c>
      <c r="B8" s="26" t="s">
        <v>91</v>
      </c>
      <c r="C8" s="26" t="s">
        <v>92</v>
      </c>
      <c r="D8" s="27" t="s">
        <v>93</v>
      </c>
      <c r="E8" s="26" t="s">
        <v>94</v>
      </c>
      <c r="F8" s="28" t="s">
        <v>95</v>
      </c>
      <c r="G8" s="28" t="s">
        <v>96</v>
      </c>
      <c r="H8" s="28" t="s">
        <v>97</v>
      </c>
      <c r="I8" s="28" t="s">
        <v>98</v>
      </c>
      <c r="J8" s="28" t="s">
        <v>99</v>
      </c>
    </row>
    <row r="9" spans="1:10" ht="24.75">
      <c r="A9" s="39" t="s">
        <v>100</v>
      </c>
      <c r="B9" s="40">
        <v>30000</v>
      </c>
      <c r="C9" s="40" t="s">
        <v>113</v>
      </c>
      <c r="D9" s="15">
        <v>71300</v>
      </c>
      <c r="E9" s="20" t="s">
        <v>41</v>
      </c>
      <c r="F9" s="14">
        <f>'[1]Work Plan'!AE70</f>
        <v>142000</v>
      </c>
      <c r="G9" s="14">
        <f>'[1]Work Plan'!AF70</f>
        <v>19200</v>
      </c>
      <c r="H9" s="14">
        <f>'[1]Work Plan'!AG70</f>
        <v>0</v>
      </c>
      <c r="I9" s="14">
        <f>'[1]Work Plan'!AH70</f>
        <v>0</v>
      </c>
      <c r="J9" s="14">
        <f aca="true" t="shared" si="0" ref="J9:J21">SUM(F9:I9)</f>
        <v>161200</v>
      </c>
    </row>
    <row r="10" spans="1:10" ht="15">
      <c r="A10" s="39"/>
      <c r="B10" s="40"/>
      <c r="C10" s="40"/>
      <c r="D10" s="15">
        <v>71600</v>
      </c>
      <c r="E10" s="20" t="s">
        <v>7</v>
      </c>
      <c r="F10" s="14">
        <f>'[1]Work Plan'!AE71</f>
        <v>49000</v>
      </c>
      <c r="G10" s="14">
        <f>'[1]Work Plan'!AF71</f>
        <v>10300</v>
      </c>
      <c r="H10" s="14">
        <f>'[1]Work Plan'!AG71</f>
        <v>6400</v>
      </c>
      <c r="I10" s="14">
        <f>'[1]Work Plan'!AH71</f>
        <v>0</v>
      </c>
      <c r="J10" s="14">
        <f t="shared" si="0"/>
        <v>65700</v>
      </c>
    </row>
    <row r="11" spans="1:10" ht="36.75">
      <c r="A11" s="39"/>
      <c r="B11" s="40"/>
      <c r="C11" s="40"/>
      <c r="D11" s="15">
        <v>72100</v>
      </c>
      <c r="E11" s="20" t="s">
        <v>42</v>
      </c>
      <c r="F11" s="14">
        <f>'[1]Work Plan'!AE72</f>
        <v>64000</v>
      </c>
      <c r="G11" s="14">
        <f>'[1]Work Plan'!AF72</f>
        <v>49000</v>
      </c>
      <c r="H11" s="14">
        <f>'[1]Work Plan'!AG72</f>
        <v>3000</v>
      </c>
      <c r="I11" s="14">
        <f>'[1]Work Plan'!AH72</f>
        <v>0</v>
      </c>
      <c r="J11" s="14">
        <f t="shared" si="0"/>
        <v>116000</v>
      </c>
    </row>
    <row r="12" spans="1:10" ht="24.75">
      <c r="A12" s="39"/>
      <c r="B12" s="40"/>
      <c r="C12" s="40"/>
      <c r="D12" s="15">
        <v>74200</v>
      </c>
      <c r="E12" s="20" t="s">
        <v>108</v>
      </c>
      <c r="F12" s="14">
        <f>'[1]Work Plan'!AE73</f>
        <v>0</v>
      </c>
      <c r="G12" s="14">
        <f>'[1]Work Plan'!AF73</f>
        <v>16000</v>
      </c>
      <c r="H12" s="14">
        <f>'[1]Work Plan'!AG73</f>
        <v>6000</v>
      </c>
      <c r="I12" s="14">
        <f>'[1]Work Plan'!AH73</f>
        <v>0</v>
      </c>
      <c r="J12" s="14">
        <f t="shared" si="0"/>
        <v>22000</v>
      </c>
    </row>
    <row r="13" spans="1:10" ht="24.75">
      <c r="A13" s="39"/>
      <c r="B13" s="40"/>
      <c r="C13" s="40"/>
      <c r="D13" s="15">
        <v>74500</v>
      </c>
      <c r="E13" s="20" t="s">
        <v>44</v>
      </c>
      <c r="F13" s="14">
        <f>'[1]Work Plan'!AE74</f>
        <v>8000</v>
      </c>
      <c r="G13" s="14">
        <f>'[1]Work Plan'!AF74</f>
        <v>4700</v>
      </c>
      <c r="H13" s="14">
        <f>'[1]Work Plan'!AG74</f>
        <v>400</v>
      </c>
      <c r="I13" s="14">
        <f>'[1]Work Plan'!AH74</f>
        <v>0</v>
      </c>
      <c r="J13" s="14">
        <f t="shared" si="0"/>
        <v>13100</v>
      </c>
    </row>
    <row r="14" spans="1:10" ht="15">
      <c r="A14" s="39"/>
      <c r="B14" s="40"/>
      <c r="C14" s="40"/>
      <c r="D14" s="41" t="s">
        <v>101</v>
      </c>
      <c r="E14" s="41"/>
      <c r="F14" s="13">
        <f>SUM(F9:F13)</f>
        <v>263000</v>
      </c>
      <c r="G14" s="13">
        <f>SUM(G9:G13)</f>
        <v>99200</v>
      </c>
      <c r="H14" s="13">
        <f>SUM(H9:H13)</f>
        <v>15800</v>
      </c>
      <c r="I14" s="13">
        <f>SUM(I9:I13)</f>
        <v>0</v>
      </c>
      <c r="J14" s="13">
        <f t="shared" si="0"/>
        <v>378000</v>
      </c>
    </row>
    <row r="15" spans="1:10" ht="24.75">
      <c r="A15" s="39" t="s">
        <v>102</v>
      </c>
      <c r="B15" s="40">
        <v>30000</v>
      </c>
      <c r="C15" s="40" t="s">
        <v>113</v>
      </c>
      <c r="D15" s="15">
        <v>71300</v>
      </c>
      <c r="E15" s="20" t="s">
        <v>41</v>
      </c>
      <c r="F15" s="14">
        <f>'[1]Work Plan'!AE162</f>
        <v>26000</v>
      </c>
      <c r="G15" s="14">
        <f>'[1]Work Plan'!AF162</f>
        <v>56000</v>
      </c>
      <c r="H15" s="14">
        <f>'[1]Work Plan'!AG162</f>
        <v>29500</v>
      </c>
      <c r="I15" s="14">
        <f>'[1]Work Plan'!AH162</f>
        <v>38400</v>
      </c>
      <c r="J15" s="14">
        <f t="shared" si="0"/>
        <v>149900</v>
      </c>
    </row>
    <row r="16" spans="1:10" ht="15">
      <c r="A16" s="39"/>
      <c r="B16" s="40"/>
      <c r="C16" s="40"/>
      <c r="D16" s="15">
        <v>71600</v>
      </c>
      <c r="E16" s="20" t="s">
        <v>7</v>
      </c>
      <c r="F16" s="14">
        <f>'[1]Work Plan'!AE163</f>
        <v>5000</v>
      </c>
      <c r="G16" s="14">
        <f>'[1]Work Plan'!AF163</f>
        <v>43700</v>
      </c>
      <c r="H16" s="14">
        <f>'[1]Work Plan'!AG163</f>
        <v>68250</v>
      </c>
      <c r="I16" s="14">
        <f>'[1]Work Plan'!AH163</f>
        <v>38500</v>
      </c>
      <c r="J16" s="14">
        <f t="shared" si="0"/>
        <v>155450</v>
      </c>
    </row>
    <row r="17" spans="1:10" ht="36.75">
      <c r="A17" s="39"/>
      <c r="B17" s="40"/>
      <c r="C17" s="40"/>
      <c r="D17" s="15">
        <v>72100</v>
      </c>
      <c r="E17" s="20" t="s">
        <v>42</v>
      </c>
      <c r="F17" s="14">
        <f>'[1]Work Plan'!AE164</f>
        <v>4000</v>
      </c>
      <c r="G17" s="14">
        <f>'[1]Work Plan'!AF164</f>
        <v>303500</v>
      </c>
      <c r="H17" s="14">
        <f>'[1]Work Plan'!AG164</f>
        <v>154000</v>
      </c>
      <c r="I17" s="14">
        <f>'[1]Work Plan'!AH164</f>
        <v>36000</v>
      </c>
      <c r="J17" s="14">
        <f t="shared" si="0"/>
        <v>497500</v>
      </c>
    </row>
    <row r="18" spans="1:10" ht="15">
      <c r="A18" s="39"/>
      <c r="B18" s="40"/>
      <c r="C18" s="40"/>
      <c r="D18" s="15">
        <v>72200</v>
      </c>
      <c r="E18" s="20" t="s">
        <v>34</v>
      </c>
      <c r="F18" s="14">
        <f>'[1]Work Plan'!AE165</f>
        <v>27000</v>
      </c>
      <c r="G18" s="14">
        <f>'[1]Work Plan'!AF165</f>
        <v>53000</v>
      </c>
      <c r="H18" s="14">
        <f>'[1]Work Plan'!AG165</f>
        <v>10000</v>
      </c>
      <c r="I18" s="14">
        <f>'[1]Work Plan'!AH165</f>
        <v>5000</v>
      </c>
      <c r="J18" s="14">
        <f t="shared" si="0"/>
        <v>95000</v>
      </c>
    </row>
    <row r="19" spans="1:10" ht="24.75">
      <c r="A19" s="39"/>
      <c r="B19" s="40"/>
      <c r="C19" s="40"/>
      <c r="D19" s="15">
        <v>74200</v>
      </c>
      <c r="E19" s="20" t="s">
        <v>108</v>
      </c>
      <c r="F19" s="14">
        <f>'[1]Work Plan'!AE166</f>
        <v>0</v>
      </c>
      <c r="G19" s="14">
        <f>'[1]Work Plan'!AF166</f>
        <v>200</v>
      </c>
      <c r="H19" s="14">
        <f>'[1]Work Plan'!AG166</f>
        <v>3900</v>
      </c>
      <c r="I19" s="14">
        <f>'[1]Work Plan'!AH166</f>
        <v>3400</v>
      </c>
      <c r="J19" s="14">
        <f t="shared" si="0"/>
        <v>7500</v>
      </c>
    </row>
    <row r="20" spans="1:10" ht="24.75">
      <c r="A20" s="39"/>
      <c r="B20" s="40"/>
      <c r="C20" s="40"/>
      <c r="D20" s="15">
        <v>74500</v>
      </c>
      <c r="E20" s="20" t="s">
        <v>44</v>
      </c>
      <c r="F20" s="14">
        <f>'[1]Work Plan'!AE167</f>
        <v>2800</v>
      </c>
      <c r="G20" s="14">
        <f>'[1]Work Plan'!AF167</f>
        <v>15000</v>
      </c>
      <c r="H20" s="14">
        <f>'[1]Work Plan'!AG167</f>
        <v>7250</v>
      </c>
      <c r="I20" s="14">
        <f>'[1]Work Plan'!AH167</f>
        <v>5600</v>
      </c>
      <c r="J20" s="14">
        <f t="shared" si="0"/>
        <v>30650</v>
      </c>
    </row>
    <row r="21" spans="1:10" ht="15">
      <c r="A21" s="39"/>
      <c r="B21" s="40"/>
      <c r="C21" s="40"/>
      <c r="D21" s="41" t="s">
        <v>103</v>
      </c>
      <c r="E21" s="41"/>
      <c r="F21" s="13">
        <f>SUM(F15:F20)</f>
        <v>64800</v>
      </c>
      <c r="G21" s="13">
        <f>SUM(G15:G20)</f>
        <v>471400</v>
      </c>
      <c r="H21" s="13">
        <f>SUM(H15:H20)</f>
        <v>272900</v>
      </c>
      <c r="I21" s="13">
        <f>SUM(I15:I20)</f>
        <v>126900</v>
      </c>
      <c r="J21" s="13">
        <f t="shared" si="0"/>
        <v>936000</v>
      </c>
    </row>
    <row r="22" spans="1:10" ht="24.75">
      <c r="A22" s="39" t="s">
        <v>104</v>
      </c>
      <c r="B22" s="40">
        <v>30000</v>
      </c>
      <c r="C22" s="40" t="s">
        <v>113</v>
      </c>
      <c r="D22" s="15">
        <v>71300</v>
      </c>
      <c r="E22" s="20" t="s">
        <v>41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</row>
    <row r="23" spans="1:10" ht="15">
      <c r="A23" s="39"/>
      <c r="B23" s="40"/>
      <c r="C23" s="40"/>
      <c r="D23" s="15">
        <v>71600</v>
      </c>
      <c r="E23" s="20" t="s">
        <v>7</v>
      </c>
      <c r="F23" s="21">
        <v>0</v>
      </c>
      <c r="G23" s="14">
        <v>0</v>
      </c>
      <c r="H23" s="14">
        <v>0</v>
      </c>
      <c r="I23" s="14">
        <v>0</v>
      </c>
      <c r="J23" s="14">
        <v>0</v>
      </c>
    </row>
    <row r="24" spans="1:10" ht="36.75">
      <c r="A24" s="39"/>
      <c r="B24" s="40"/>
      <c r="C24" s="40"/>
      <c r="D24" s="15">
        <v>72100</v>
      </c>
      <c r="E24" s="20" t="s">
        <v>42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</row>
    <row r="25" spans="1:10" ht="24.75">
      <c r="A25" s="39"/>
      <c r="B25" s="40"/>
      <c r="C25" s="40"/>
      <c r="D25" s="15">
        <v>74200</v>
      </c>
      <c r="E25" s="20" t="s">
        <v>108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</row>
    <row r="26" spans="1:10" ht="24.75">
      <c r="A26" s="39"/>
      <c r="B26" s="40"/>
      <c r="C26" s="40"/>
      <c r="D26" s="15">
        <v>74500</v>
      </c>
      <c r="E26" s="20" t="s">
        <v>44</v>
      </c>
      <c r="F26" s="21">
        <v>0</v>
      </c>
      <c r="G26" s="14">
        <v>0</v>
      </c>
      <c r="H26" s="14">
        <v>0</v>
      </c>
      <c r="I26" s="21">
        <v>0</v>
      </c>
      <c r="J26" s="14">
        <v>0</v>
      </c>
    </row>
    <row r="27" spans="1:10" ht="15">
      <c r="A27" s="39"/>
      <c r="B27" s="40"/>
      <c r="C27" s="40"/>
      <c r="D27" s="41" t="s">
        <v>24</v>
      </c>
      <c r="E27" s="41"/>
      <c r="F27" s="12">
        <f>SUM(F22:F26)</f>
        <v>0</v>
      </c>
      <c r="G27" s="12">
        <f>SUM(G22:G26)</f>
        <v>0</v>
      </c>
      <c r="H27" s="13">
        <f>SUM(H22:H26)</f>
        <v>0</v>
      </c>
      <c r="I27" s="13">
        <f>SUM(I22:I26)</f>
        <v>0</v>
      </c>
      <c r="J27" s="12">
        <f aca="true" t="shared" si="1" ref="J27:J34">SUM(F27:I27)</f>
        <v>0</v>
      </c>
    </row>
    <row r="28" spans="1:10" ht="15">
      <c r="A28" s="39" t="s">
        <v>105</v>
      </c>
      <c r="B28" s="40">
        <v>30000</v>
      </c>
      <c r="C28" s="40" t="s">
        <v>113</v>
      </c>
      <c r="D28" s="15">
        <v>61100</v>
      </c>
      <c r="E28" s="16" t="s">
        <v>45</v>
      </c>
      <c r="F28" s="14">
        <f>'[1]Work Plan'!AE299</f>
        <v>35000</v>
      </c>
      <c r="G28" s="14">
        <f>'[1]Work Plan'!AF299</f>
        <v>35000</v>
      </c>
      <c r="H28" s="14">
        <f>'[1]Work Plan'!AG299</f>
        <v>35000</v>
      </c>
      <c r="I28" s="14">
        <f>'[1]Work Plan'!AH299</f>
        <v>35000</v>
      </c>
      <c r="J28" s="14">
        <f t="shared" si="1"/>
        <v>140000</v>
      </c>
    </row>
    <row r="29" spans="1:10" ht="24">
      <c r="A29" s="39"/>
      <c r="B29" s="40"/>
      <c r="C29" s="40"/>
      <c r="D29" s="15">
        <v>71200</v>
      </c>
      <c r="E29" s="16" t="s">
        <v>46</v>
      </c>
      <c r="F29" s="22">
        <f>'[1]Work Plan'!AE298</f>
        <v>0</v>
      </c>
      <c r="G29" s="22">
        <f>'[1]Work Plan'!AF298</f>
        <v>0</v>
      </c>
      <c r="H29" s="22">
        <f>'[1]Work Plan'!AG298</f>
        <v>50000</v>
      </c>
      <c r="I29" s="22">
        <f>'[1]Work Plan'!AH298</f>
        <v>0</v>
      </c>
      <c r="J29" s="14">
        <f t="shared" si="1"/>
        <v>50000</v>
      </c>
    </row>
    <row r="30" spans="1:10" ht="36">
      <c r="A30" s="39"/>
      <c r="B30" s="40"/>
      <c r="C30" s="40"/>
      <c r="D30" s="15">
        <v>72100</v>
      </c>
      <c r="E30" s="16" t="s">
        <v>47</v>
      </c>
      <c r="F30" s="14">
        <f>'[1]Work Plan'!AE300</f>
        <v>0</v>
      </c>
      <c r="G30" s="14">
        <f>'[1]Work Plan'!AF300</f>
        <v>0</v>
      </c>
      <c r="H30" s="14">
        <f>'[1]Work Plan'!AG300</f>
        <v>13000</v>
      </c>
      <c r="I30" s="14">
        <f>'[1]Work Plan'!AH300</f>
        <v>0</v>
      </c>
      <c r="J30" s="14">
        <f t="shared" si="1"/>
        <v>13000</v>
      </c>
    </row>
    <row r="31" spans="1:10" ht="15">
      <c r="A31" s="39"/>
      <c r="B31" s="40"/>
      <c r="C31" s="40"/>
      <c r="D31" s="15">
        <v>72200</v>
      </c>
      <c r="E31" s="17" t="s">
        <v>107</v>
      </c>
      <c r="F31" s="14">
        <f>'[1]Work Plan'!AE301</f>
        <v>7000</v>
      </c>
      <c r="G31" s="14">
        <f>'[1]Work Plan'!AF301</f>
        <v>1000</v>
      </c>
      <c r="H31" s="14">
        <f>'[1]Work Plan'!AG301</f>
        <v>1000</v>
      </c>
      <c r="I31" s="14">
        <f>'[1]Work Plan'!AH301</f>
        <v>1000</v>
      </c>
      <c r="J31" s="14">
        <f t="shared" si="1"/>
        <v>10000</v>
      </c>
    </row>
    <row r="32" spans="1:10" ht="24">
      <c r="A32" s="39"/>
      <c r="B32" s="40"/>
      <c r="C32" s="40"/>
      <c r="D32" s="15">
        <v>74200</v>
      </c>
      <c r="E32" s="18" t="s">
        <v>108</v>
      </c>
      <c r="F32" s="14">
        <f>'[1]Work Plan'!AE302</f>
        <v>1250</v>
      </c>
      <c r="G32" s="14">
        <f>'[1]Work Plan'!AF302</f>
        <v>1250</v>
      </c>
      <c r="H32" s="14">
        <f>'[1]Work Plan'!AG302</f>
        <v>1250</v>
      </c>
      <c r="I32" s="14">
        <f>'[1]Work Plan'!AH302</f>
        <v>1250</v>
      </c>
      <c r="J32" s="14">
        <f t="shared" si="1"/>
        <v>5000</v>
      </c>
    </row>
    <row r="33" spans="1:10" ht="24.75">
      <c r="A33" s="39"/>
      <c r="B33" s="40"/>
      <c r="C33" s="40"/>
      <c r="D33" s="15">
        <v>74500</v>
      </c>
      <c r="E33" s="19" t="s">
        <v>44</v>
      </c>
      <c r="F33" s="14">
        <f>'[1]Work Plan'!AE303</f>
        <v>8768.5</v>
      </c>
      <c r="G33" s="14">
        <f>'[1]Work Plan'!AF303</f>
        <v>7250</v>
      </c>
      <c r="H33" s="14">
        <f>'[1]Work Plan'!AG303</f>
        <v>7250</v>
      </c>
      <c r="I33" s="14">
        <f>'[1]Work Plan'!AH303</f>
        <v>7250</v>
      </c>
      <c r="J33" s="14">
        <f t="shared" si="1"/>
        <v>30518.5</v>
      </c>
    </row>
    <row r="34" spans="1:10" ht="15">
      <c r="A34" s="39"/>
      <c r="B34" s="40"/>
      <c r="C34" s="40"/>
      <c r="D34" s="35" t="s">
        <v>106</v>
      </c>
      <c r="E34" s="35"/>
      <c r="F34" s="12">
        <f>SUM(F28:F33)</f>
        <v>52018.5</v>
      </c>
      <c r="G34" s="12">
        <f>SUM(G28:G33)</f>
        <v>44500</v>
      </c>
      <c r="H34" s="13">
        <f>SUM(H28:H33)</f>
        <v>107500</v>
      </c>
      <c r="I34" s="13">
        <f>SUM(I28:I33)</f>
        <v>44500</v>
      </c>
      <c r="J34" s="13">
        <f t="shared" si="1"/>
        <v>248518.5</v>
      </c>
    </row>
    <row r="35" spans="1:10" ht="15">
      <c r="A35" s="36" t="s">
        <v>118</v>
      </c>
      <c r="B35" s="36"/>
      <c r="C35" s="36"/>
      <c r="D35" s="36"/>
      <c r="E35" s="36"/>
      <c r="F35" s="30">
        <f>F14+F21+F27+F34</f>
        <v>379818.5</v>
      </c>
      <c r="G35" s="30">
        <f>G14+G21+G27+G34</f>
        <v>615100</v>
      </c>
      <c r="H35" s="30">
        <f>H14+H21+H27+H34</f>
        <v>396200</v>
      </c>
      <c r="I35" s="30">
        <f>I14+I21+I27+I34</f>
        <v>171400</v>
      </c>
      <c r="J35" s="30">
        <f>J14+J21+J27+J34</f>
        <v>1562518.5</v>
      </c>
    </row>
    <row r="36" spans="1:10" ht="15">
      <c r="A36" s="37" t="s">
        <v>115</v>
      </c>
      <c r="B36" s="37"/>
      <c r="C36" s="37"/>
      <c r="D36" s="37"/>
      <c r="E36" s="37"/>
      <c r="F36" s="11">
        <f>F40*0.08</f>
        <v>44105.520000000004</v>
      </c>
      <c r="G36" s="11">
        <f>G40*0.08</f>
        <v>78208</v>
      </c>
      <c r="H36" s="11">
        <f>H40*0.08</f>
        <v>56296</v>
      </c>
      <c r="I36" s="11">
        <f>I40*0.08</f>
        <v>22872</v>
      </c>
      <c r="J36" s="11">
        <f>J40*0.08</f>
        <v>201481.52000000002</v>
      </c>
    </row>
    <row r="37" spans="1:10" ht="15">
      <c r="A37" s="38" t="s">
        <v>40</v>
      </c>
      <c r="B37" s="38"/>
      <c r="C37" s="38"/>
      <c r="D37" s="38"/>
      <c r="E37" s="38"/>
      <c r="F37" s="23">
        <f>SUM(F35:F36)</f>
        <v>423924.02</v>
      </c>
      <c r="G37" s="23">
        <f>SUM(G35:G36)</f>
        <v>693308</v>
      </c>
      <c r="H37" s="24">
        <f>SUM(H35:H36)</f>
        <v>452496</v>
      </c>
      <c r="I37" s="24">
        <f>SUM(I35:I36)</f>
        <v>194272</v>
      </c>
      <c r="J37" s="23">
        <f>SUM(J35:J36)</f>
        <v>1764000.02</v>
      </c>
    </row>
    <row r="38" spans="1:10" ht="15">
      <c r="A38" s="9"/>
      <c r="B38" s="9"/>
      <c r="C38" s="9"/>
      <c r="D38" s="10"/>
      <c r="E38" s="9"/>
      <c r="F38" s="9"/>
      <c r="G38" s="9"/>
      <c r="H38" s="9"/>
      <c r="I38" s="9"/>
      <c r="J38" s="9"/>
    </row>
    <row r="39" spans="1:10" ht="15">
      <c r="A39" s="9"/>
      <c r="B39" s="9"/>
      <c r="C39" s="9"/>
      <c r="D39" s="10"/>
      <c r="E39" s="9"/>
      <c r="F39" s="9"/>
      <c r="G39" s="9"/>
      <c r="H39" s="9"/>
      <c r="I39" s="9"/>
      <c r="J39" s="9"/>
    </row>
    <row r="40" spans="1:10" ht="15">
      <c r="A40" s="5"/>
      <c r="B40" s="5"/>
      <c r="C40" s="31" t="s">
        <v>117</v>
      </c>
      <c r="D40" s="31"/>
      <c r="E40" s="31"/>
      <c r="F40" s="25">
        <v>551319</v>
      </c>
      <c r="G40" s="25">
        <v>977600</v>
      </c>
      <c r="H40" s="25">
        <v>703700</v>
      </c>
      <c r="I40" s="25">
        <v>285900</v>
      </c>
      <c r="J40" s="25">
        <v>2518519</v>
      </c>
    </row>
  </sheetData>
  <sheetProtection/>
  <mergeCells count="25">
    <mergeCell ref="A37:E37"/>
    <mergeCell ref="C40:E40"/>
    <mergeCell ref="A28:A34"/>
    <mergeCell ref="B28:B34"/>
    <mergeCell ref="C28:C34"/>
    <mergeCell ref="D34:E34"/>
    <mergeCell ref="A35:E35"/>
    <mergeCell ref="A36:E36"/>
    <mergeCell ref="A15:A21"/>
    <mergeCell ref="B15:B21"/>
    <mergeCell ref="C15:C21"/>
    <mergeCell ref="D21:E21"/>
    <mergeCell ref="A22:A27"/>
    <mergeCell ref="B22:B27"/>
    <mergeCell ref="C22:C27"/>
    <mergeCell ref="D27:E27"/>
    <mergeCell ref="B3:J3"/>
    <mergeCell ref="B4:J4"/>
    <mergeCell ref="B5:J5"/>
    <mergeCell ref="B6:J6"/>
    <mergeCell ref="B7:J7"/>
    <mergeCell ref="A9:A14"/>
    <mergeCell ref="B9:B14"/>
    <mergeCell ref="C9:C14"/>
    <mergeCell ref="D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carsten.germer</dc:creator>
  <cp:keywords/>
  <dc:description/>
  <cp:lastModifiedBy>Paolo Dalla Stella</cp:lastModifiedBy>
  <cp:lastPrinted>2015-01-26T12:33:15Z</cp:lastPrinted>
  <dcterms:created xsi:type="dcterms:W3CDTF">2014-05-07T02:46:55Z</dcterms:created>
  <dcterms:modified xsi:type="dcterms:W3CDTF">2015-01-26T13:55:26Z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1110;#Prodoc|099f975e-b4d9-4bba-a499-dbcc387c61ad;#1159;#GHA|1d2ea0de-5983-4ca5-a610-838eddc7a0d2;#1;#English|7f98b732-4b5b-4b70-ba90-a0eff09b5d2d;#763;#Draft|121d40a5-e62e-4d42-82e4-d6d12003de0a</vt:lpwstr>
  </property>
  <property fmtid="{D5CDD505-2E9C-101B-9397-08002B2CF9AE}" pid="6" name="UN Languag">
    <vt:lpwstr>1;#English|7f98b732-4b5b-4b70-ba90-a0eff09b5d2d</vt:lpwstr>
  </property>
  <property fmtid="{D5CDD505-2E9C-101B-9397-08002B2CF9AE}" pid="7" name="UNDPPOPPFunctionalAr">
    <vt:lpwstr>Programme and Project</vt:lpwstr>
  </property>
  <property fmtid="{D5CDD505-2E9C-101B-9397-08002B2CF9AE}" pid="8" name="UNDPCount">
    <vt:lpwstr/>
  </property>
  <property fmtid="{D5CDD505-2E9C-101B-9397-08002B2CF9AE}" pid="9" name="Atlas_x0020_Document_x0020_Ty">
    <vt:lpwstr>228;#Prodoc|5f41516e-5ee3-43b6-82ea-9b89532838d0</vt:lpwstr>
  </property>
  <property fmtid="{D5CDD505-2E9C-101B-9397-08002B2CF9AE}" pid="10" name="UNDPFocusAreasTaxHTFiel">
    <vt:lpwstr/>
  </property>
  <property fmtid="{D5CDD505-2E9C-101B-9397-08002B2CF9AE}" pid="11" name="gc6531b704974d528487414686b72f">
    <vt:lpwstr>GHA|1d2ea0de-5983-4ca5-a610-838eddc7a0d2</vt:lpwstr>
  </property>
  <property fmtid="{D5CDD505-2E9C-101B-9397-08002B2CF9AE}" pid="12" name="Operating Uni">
    <vt:lpwstr>1159;#GHA|1d2ea0de-5983-4ca5-a610-838eddc7a0d2</vt:lpwstr>
  </property>
  <property fmtid="{D5CDD505-2E9C-101B-9397-08002B2CF9AE}" pid="13" name="UndpUnit">
    <vt:lpwstr/>
  </property>
  <property fmtid="{D5CDD505-2E9C-101B-9397-08002B2CF9AE}" pid="14" name="UndpClassificationLev">
    <vt:lpwstr>Public</vt:lpwstr>
  </property>
  <property fmtid="{D5CDD505-2E9C-101B-9397-08002B2CF9AE}" pid="15" name="c4e2ab2cc9354bbf9064eeb465a566">
    <vt:lpwstr/>
  </property>
  <property fmtid="{D5CDD505-2E9C-101B-9397-08002B2CF9AE}" pid="16" name="UndpDocType">
    <vt:lpwstr/>
  </property>
  <property fmtid="{D5CDD505-2E9C-101B-9397-08002B2CF9AE}" pid="17" name="eRegFilingCode">
    <vt:lpwstr/>
  </property>
  <property fmtid="{D5CDD505-2E9C-101B-9397-08002B2CF9AE}" pid="18" name="Un">
    <vt:lpwstr/>
  </property>
  <property fmtid="{D5CDD505-2E9C-101B-9397-08002B2CF9AE}" pid="19" name="UnitTaxHTFiel">
    <vt:lpwstr/>
  </property>
  <property fmtid="{D5CDD505-2E9C-101B-9397-08002B2CF9AE}" pid="20" name="idff2b682fce4d0680503cd9036a32">
    <vt:lpwstr>Prodoc|099f975e-b4d9-4bba-a499-dbcc387c61ad</vt:lpwstr>
  </property>
  <property fmtid="{D5CDD505-2E9C-101B-9397-08002B2CF9AE}" pid="21" name="b6db62fdefd74bd188b0c1cc54de5b">
    <vt:lpwstr/>
  </property>
  <property fmtid="{D5CDD505-2E9C-101B-9397-08002B2CF9AE}" pid="22" name="UNDPDocumentCatego">
    <vt:lpwstr/>
  </property>
  <property fmtid="{D5CDD505-2E9C-101B-9397-08002B2CF9AE}" pid="23" name="UNDPDocumentCategoryTaxHTFiel">
    <vt:lpwstr/>
  </property>
  <property fmtid="{D5CDD505-2E9C-101B-9397-08002B2CF9AE}" pid="24" name="UNDPFocusAre">
    <vt:lpwstr/>
  </property>
  <property fmtid="{D5CDD505-2E9C-101B-9397-08002B2CF9AE}" pid="25" name="Atlas Document Stat">
    <vt:lpwstr>763;#Draft|121d40a5-e62e-4d42-82e4-d6d12003de0a</vt:lpwstr>
  </property>
  <property fmtid="{D5CDD505-2E9C-101B-9397-08002B2CF9AE}" pid="26" name="PDC Document Catego">
    <vt:lpwstr>Project</vt:lpwstr>
  </property>
  <property fmtid="{D5CDD505-2E9C-101B-9397-08002B2CF9AE}" pid="27" name="UndpDocTypeMMTaxHTFiel">
    <vt:lpwstr/>
  </property>
  <property fmtid="{D5CDD505-2E9C-101B-9397-08002B2CF9AE}" pid="28" name="UNDPPublishedDa">
    <vt:lpwstr>2015-09-18T07:00:00Z</vt:lpwstr>
  </property>
  <property fmtid="{D5CDD505-2E9C-101B-9397-08002B2CF9AE}" pid="29" name="UNDPCountryTaxHTFiel">
    <vt:lpwstr/>
  </property>
  <property fmtid="{D5CDD505-2E9C-101B-9397-08002B2CF9AE}" pid="30" name="_dlc_Doc">
    <vt:lpwstr>ATLASPDC-4-38616</vt:lpwstr>
  </property>
  <property fmtid="{D5CDD505-2E9C-101B-9397-08002B2CF9AE}" pid="31" name="_dlc_DocIdItemGu">
    <vt:lpwstr>c4aed227-6846-44a8-81eb-5883a5b16031</vt:lpwstr>
  </property>
  <property fmtid="{D5CDD505-2E9C-101B-9397-08002B2CF9AE}" pid="32" name="_dlc_DocIdU">
    <vt:lpwstr>https://info.undp.org/docs/pdc/_layouts/DocIdRedir.aspx?ID=ATLASPDC-4-38616, ATLASPDC-4-38616</vt:lpwstr>
  </property>
  <property fmtid="{D5CDD505-2E9C-101B-9397-08002B2CF9AE}" pid="33" name="UndpDocStat">
    <vt:lpwstr>Approved</vt:lpwstr>
  </property>
  <property fmtid="{D5CDD505-2E9C-101B-9397-08002B2CF9AE}" pid="34" name="Atlas Document Ty">
    <vt:lpwstr>1110;#Prodoc|099f975e-b4d9-4bba-a499-dbcc387c61ad</vt:lpwstr>
  </property>
  <property fmtid="{D5CDD505-2E9C-101B-9397-08002B2CF9AE}" pid="35" name="UndpOUCo">
    <vt:lpwstr>GHA</vt:lpwstr>
  </property>
  <property fmtid="{D5CDD505-2E9C-101B-9397-08002B2CF9AE}" pid="36" name="Outcom">
    <vt:lpwstr/>
  </property>
  <property fmtid="{D5CDD505-2E9C-101B-9397-08002B2CF9AE}" pid="37" name="UndpProject">
    <vt:lpwstr>00082764</vt:lpwstr>
  </property>
  <property fmtid="{D5CDD505-2E9C-101B-9397-08002B2CF9AE}" pid="38" name="_Publish">
    <vt:lpwstr/>
  </property>
  <property fmtid="{D5CDD505-2E9C-101B-9397-08002B2CF9AE}" pid="39" name="DocumentSetDescripti">
    <vt:lpwstr/>
  </property>
  <property fmtid="{D5CDD505-2E9C-101B-9397-08002B2CF9AE}" pid="40" name="Project Numb">
    <vt:lpwstr/>
  </property>
  <property fmtid="{D5CDD505-2E9C-101B-9397-08002B2CF9AE}" pid="41" name="U">
    <vt:lpwstr/>
  </property>
  <property fmtid="{D5CDD505-2E9C-101B-9397-08002B2CF9AE}" pid="42" name="UndpDoc">
    <vt:lpwstr/>
  </property>
  <property fmtid="{D5CDD505-2E9C-101B-9397-08002B2CF9AE}" pid="43" name="Project Manag">
    <vt:lpwstr/>
  </property>
  <property fmtid="{D5CDD505-2E9C-101B-9397-08002B2CF9AE}" pid="44" name="UndpIsTempla">
    <vt:lpwstr>No</vt:lpwstr>
  </property>
  <property fmtid="{D5CDD505-2E9C-101B-9397-08002B2CF9AE}" pid="45" name="UNDPSumma">
    <vt:lpwstr/>
  </property>
  <property fmtid="{D5CDD505-2E9C-101B-9397-08002B2CF9AE}" pid="46" name="UndpDocForm">
    <vt:lpwstr/>
  </property>
  <property fmtid="{D5CDD505-2E9C-101B-9397-08002B2CF9AE}" pid="47" name="display_urn:schemas-microsoft-com:office:office#Edit">
    <vt:lpwstr>Rejoice Afadzinu</vt:lpwstr>
  </property>
  <property fmtid="{D5CDD505-2E9C-101B-9397-08002B2CF9AE}" pid="48" name="display_urn:schemas-microsoft-com:office:office#Auth">
    <vt:lpwstr>Rejoice Afadzinu</vt:lpwstr>
  </property>
</Properties>
</file>